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05" windowWidth="13890" windowHeight="7290" tabRatio="831" activeTab="0"/>
  </bookViews>
  <sheets>
    <sheet name="U13 Technik" sheetId="1" r:id="rId1"/>
    <sheet name="U13 Kombination" sheetId="2" r:id="rId2"/>
    <sheet name="U15 Technik" sheetId="3" r:id="rId3"/>
    <sheet name="U15 Kombination" sheetId="4" r:id="rId4"/>
    <sheet name="U17 Technik" sheetId="5" r:id="rId5"/>
    <sheet name="U17 Kombination" sheetId="6" r:id="rId6"/>
    <sheet name="Junioren" sheetId="7" r:id="rId7"/>
  </sheets>
  <definedNames>
    <definedName name="_xlnm.Print_Area" localSheetId="6">'Junioren'!$D$1:$V$27</definedName>
    <definedName name="_xlnm.Print_Area" localSheetId="1">'U13 Kombination'!$B$1:$T$38</definedName>
    <definedName name="_xlnm.Print_Area" localSheetId="0">'U13 Technik'!$B$1:$R$40</definedName>
    <definedName name="_xlnm.Print_Area" localSheetId="3">'U15 Kombination'!$C$1:$U$44</definedName>
    <definedName name="_xlnm.Print_Area" localSheetId="2">'U15 Technik'!$A$1:$O$47</definedName>
    <definedName name="_xlnm.Print_Area" localSheetId="5">'U17 Kombination'!$D$1:$V$27</definedName>
    <definedName name="_xlnm.Print_Area" localSheetId="4">'U17 Technik'!$B$1:$P$29</definedName>
  </definedNames>
  <calcPr fullCalcOnLoad="1"/>
</workbook>
</file>

<file path=xl/sharedStrings.xml><?xml version="1.0" encoding="utf-8"?>
<sst xmlns="http://schemas.openxmlformats.org/spreadsheetml/2006/main" count="924" uniqueCount="233">
  <si>
    <t>m</t>
  </si>
  <si>
    <t>w</t>
  </si>
  <si>
    <t>Gesamtzeit</t>
  </si>
  <si>
    <t>Runden</t>
  </si>
  <si>
    <t>XC Zeit</t>
  </si>
  <si>
    <t>x</t>
  </si>
  <si>
    <t>Naturfreunde Wilhelmsburg</t>
  </si>
  <si>
    <t>Ziel</t>
  </si>
  <si>
    <t>RANG</t>
  </si>
  <si>
    <t>STNR</t>
  </si>
  <si>
    <t>NAME</t>
  </si>
  <si>
    <t>UCI-CODE</t>
  </si>
  <si>
    <t>VEREINSNAME</t>
  </si>
  <si>
    <t>GIANT Stattegg</t>
  </si>
  <si>
    <t>URC Bikerei.at</t>
  </si>
  <si>
    <t>Bikeclub GIANT Stattegg</t>
  </si>
  <si>
    <t>AUT19990905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</si>
  <si>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</si>
  <si>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</si>
  <si>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</si>
  <si>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</si>
  <si>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</si>
  <si>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</si>
  <si>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</si>
  <si>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</si>
  <si>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</si>
  <si>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</si>
  <si>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</si>
  <si>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</si>
  <si>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</si>
  <si>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</si>
  <si>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</si>
  <si>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</si>
  <si>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Ergebnisliste: U15 XC</t>
  </si>
  <si>
    <t>DNF</t>
  </si>
  <si>
    <t>Ergebnisliste: U17 XC</t>
  </si>
  <si>
    <t>HOLZER Manuel</t>
  </si>
  <si>
    <t>AUT20020619</t>
  </si>
  <si>
    <t>PALL Alexander</t>
  </si>
  <si>
    <t>LÄSSER Franz-Josef</t>
  </si>
  <si>
    <t>HATZ Lukas</t>
  </si>
  <si>
    <t>AUT20021027</t>
  </si>
  <si>
    <t>FC-Donald</t>
  </si>
  <si>
    <t>PEKETZ Simon</t>
  </si>
  <si>
    <t>AUT20011125</t>
  </si>
  <si>
    <t>Jg.</t>
  </si>
  <si>
    <t>WILLHUBER Viktoria</t>
  </si>
  <si>
    <t>AUT20010211</t>
  </si>
  <si>
    <t>WAGNER Anna Lena</t>
  </si>
  <si>
    <t>AUT20010802</t>
  </si>
  <si>
    <t>HOLLAND Cornelia</t>
  </si>
  <si>
    <t>AUT20021010</t>
  </si>
  <si>
    <t>NEISSL Marlena</t>
  </si>
  <si>
    <t>AUT20010128</t>
  </si>
  <si>
    <t>WIGELE Celina</t>
  </si>
  <si>
    <t>AUT20011009</t>
  </si>
  <si>
    <t>SCHÖTTL Laura</t>
  </si>
  <si>
    <t>AUT20010626</t>
  </si>
  <si>
    <t>SCHWARZ Christian</t>
  </si>
  <si>
    <t>Picher Racing Team</t>
  </si>
  <si>
    <t>AUT20000727</t>
  </si>
  <si>
    <t>LECHNER Christoph</t>
  </si>
  <si>
    <t>Equipe Velo</t>
  </si>
  <si>
    <t>GER20001208</t>
  </si>
  <si>
    <t>POHL Ronald</t>
  </si>
  <si>
    <t>AUT20001224</t>
  </si>
  <si>
    <t>HOLLAND Michael</t>
  </si>
  <si>
    <t>AUT20000410</t>
  </si>
  <si>
    <t>AUT20000723</t>
  </si>
  <si>
    <t>WEGERER Tobias</t>
  </si>
  <si>
    <t>AUT20000724</t>
  </si>
  <si>
    <t>SCHMIDT Jakob</t>
  </si>
  <si>
    <t>AUT20000520</t>
  </si>
  <si>
    <t>POLZER David</t>
  </si>
  <si>
    <t>AUT20001123</t>
  </si>
  <si>
    <t>MOSSER Nina</t>
  </si>
  <si>
    <t>ASVÖ ÖAMTC SC Hermagor</t>
  </si>
  <si>
    <t>AUT20000302</t>
  </si>
  <si>
    <t>BONSTINGL Milena</t>
  </si>
  <si>
    <t>AUT20000320</t>
  </si>
  <si>
    <t>WOHLGENANNT Hannes</t>
  </si>
  <si>
    <t>RV-Dornbirn</t>
  </si>
  <si>
    <t>AUT19980613</t>
  </si>
  <si>
    <t>PETERSTORFER Tobias</t>
  </si>
  <si>
    <t>AUT19981019</t>
  </si>
  <si>
    <t>AISTLEITNER Christian</t>
  </si>
  <si>
    <t>AUT19980923</t>
  </si>
  <si>
    <t>Punkte</t>
  </si>
  <si>
    <t>S1</t>
  </si>
  <si>
    <t>S2</t>
  </si>
  <si>
    <t>S3</t>
  </si>
  <si>
    <t>S4</t>
  </si>
  <si>
    <t>S5</t>
  </si>
  <si>
    <t>S6</t>
  </si>
  <si>
    <t>S7</t>
  </si>
  <si>
    <t>S8</t>
  </si>
  <si>
    <t>Start um:</t>
  </si>
  <si>
    <t>Zeitrückst</t>
  </si>
  <si>
    <t>Startzeit</t>
  </si>
  <si>
    <t>WEBER Bernhard</t>
  </si>
  <si>
    <t>AUT20011118</t>
  </si>
  <si>
    <t>HUN19990308</t>
  </si>
  <si>
    <t>HUN20000214</t>
  </si>
  <si>
    <t>HUN20010429</t>
  </si>
  <si>
    <t>FETTER Erik</t>
  </si>
  <si>
    <t>HUN19990413</t>
  </si>
  <si>
    <t>KRONES Nina</t>
  </si>
  <si>
    <t>AUT19990308</t>
  </si>
  <si>
    <t>VALTER Attila</t>
  </si>
  <si>
    <t>HUN19980612</t>
  </si>
  <si>
    <t>DRUML Corina</t>
  </si>
  <si>
    <t>DNS</t>
  </si>
  <si>
    <t>LEPKA Filip</t>
  </si>
  <si>
    <t>WILLHUBER Lukas</t>
  </si>
  <si>
    <t>BUSCHEK Paul</t>
  </si>
  <si>
    <t>GRATZER Andreas</t>
  </si>
  <si>
    <t>HAUSER Theo</t>
  </si>
  <si>
    <t>HOENDERVANGERS Ryan</t>
  </si>
  <si>
    <t>ERTL Marco</t>
  </si>
  <si>
    <t>BARANYI David</t>
  </si>
  <si>
    <t>GERELY Attila</t>
  </si>
  <si>
    <t>Snowrider MTB-Team Hinterbrühl</t>
  </si>
  <si>
    <t>URC Bikerei Korneuburg</t>
  </si>
  <si>
    <t>Haibike Racing Team Haiming</t>
  </si>
  <si>
    <t>Giant Stattegg</t>
  </si>
  <si>
    <t>TSV-Bike Total Hartberg</t>
  </si>
  <si>
    <t>Hungarian MTB Cycling Team</t>
  </si>
  <si>
    <t>CZE20030617</t>
  </si>
  <si>
    <t>AUT20030718</t>
  </si>
  <si>
    <t>AUT20030918</t>
  </si>
  <si>
    <t>NED20030214</t>
  </si>
  <si>
    <t>HUN20020305</t>
  </si>
  <si>
    <t>HUN20020518</t>
  </si>
  <si>
    <t>VENIER Eva-Maria</t>
  </si>
  <si>
    <t>KRENN Katja</t>
  </si>
  <si>
    <t>GRATZER Viktoria</t>
  </si>
  <si>
    <t>KLIEN Fiona</t>
  </si>
  <si>
    <t>AUT20020221</t>
  </si>
  <si>
    <t>Skoda Falch Radteam Schönwies</t>
  </si>
  <si>
    <t>FC Donald</t>
  </si>
  <si>
    <t>Union RC Bikerei.at</t>
  </si>
  <si>
    <t>BRUNNER Dominik</t>
  </si>
  <si>
    <t>AUT20011115</t>
  </si>
  <si>
    <t>Radclub Bikespeak</t>
  </si>
  <si>
    <t>SCHNEIDER Jakob</t>
  </si>
  <si>
    <t>AUT20001214</t>
  </si>
  <si>
    <t>URC bikerei.at</t>
  </si>
  <si>
    <t>FIGOUTZ Matthias</t>
  </si>
  <si>
    <t>STRIMMER Luca</t>
  </si>
  <si>
    <t>AUT20000407</t>
  </si>
  <si>
    <t>RV-Dornbirn/Snake-Bikes</t>
  </si>
  <si>
    <t>RC Wals - Siezenheim</t>
  </si>
  <si>
    <t>BIRO David</t>
  </si>
  <si>
    <t>HUN20000407</t>
  </si>
  <si>
    <t>HAJAS David</t>
  </si>
  <si>
    <t>KADI Tamas</t>
  </si>
  <si>
    <t>HaiBike Racing Team Haiming</t>
  </si>
  <si>
    <t>HATZ Anna</t>
  </si>
  <si>
    <t>AUT20010202</t>
  </si>
  <si>
    <t>BUZSAKI Virag</t>
  </si>
  <si>
    <t>HUN20000106</t>
  </si>
  <si>
    <t>VAS Kata Blanka</t>
  </si>
  <si>
    <t>HUN20010903</t>
  </si>
  <si>
    <t>Altis the bike Team</t>
  </si>
  <si>
    <t>RC ARBÖ ASKÖ Naturfreunde Auto Eder Walding</t>
  </si>
  <si>
    <t>HAMETNER Julia</t>
  </si>
  <si>
    <t>AUT20010510</t>
  </si>
  <si>
    <t>GABRIEL Nico</t>
  </si>
  <si>
    <t>AUT19980619</t>
  </si>
  <si>
    <t>WIND David</t>
  </si>
  <si>
    <t>AUT19980120</t>
  </si>
  <si>
    <t>RC-Reuttes, Radhaus Lechaschau</t>
  </si>
  <si>
    <t>RC Wals-Siezenheim</t>
  </si>
  <si>
    <t>HETENYI Gergely</t>
  </si>
  <si>
    <t>KOVACS Daniel</t>
  </si>
  <si>
    <t>ZOBOKI Peter</t>
  </si>
  <si>
    <t>HUN19980708</t>
  </si>
  <si>
    <t>Genesis Mountainbike Racing Team</t>
  </si>
  <si>
    <t>BUKOVACZ Kata</t>
  </si>
  <si>
    <t>HUN19991130</t>
  </si>
  <si>
    <t>SCHMIDEL Regina</t>
  </si>
  <si>
    <t>HUN19990720</t>
  </si>
  <si>
    <t>FISCHER Johanes</t>
  </si>
  <si>
    <t>SCHABUS Maja</t>
  </si>
  <si>
    <t>AUT20020415</t>
  </si>
  <si>
    <t>Altis The Bike Team</t>
  </si>
  <si>
    <t>KAINZ Carmen</t>
  </si>
  <si>
    <t>AUT20010715</t>
  </si>
  <si>
    <t>KREINER Jonas</t>
  </si>
  <si>
    <t>AUT20030205</t>
  </si>
  <si>
    <t>GOEDEKE Roland</t>
  </si>
  <si>
    <t>AUT19991123</t>
  </si>
  <si>
    <t>RSV Weer Kolsass</t>
  </si>
  <si>
    <t>Union RV Dornbirn 1886</t>
  </si>
  <si>
    <t>WEGERER Jonas</t>
  </si>
  <si>
    <t>AUT20030513</t>
  </si>
  <si>
    <t>Ö Power Biketeam Windhaag</t>
  </si>
  <si>
    <t>KATZUNGER Lorenz</t>
  </si>
  <si>
    <t>AUT20021014</t>
  </si>
  <si>
    <t>WILDHALM Anton</t>
  </si>
  <si>
    <t>GRILL Daniel</t>
  </si>
  <si>
    <t>AUT20020121</t>
  </si>
  <si>
    <t>ARBÖ RC Sparkasse Pernitz</t>
  </si>
  <si>
    <t>ÖHLINGER Stefan</t>
  </si>
  <si>
    <t>FIEDER Rebecca</t>
  </si>
  <si>
    <t>URC Bikerei</t>
  </si>
  <si>
    <t>CUBA Marlene</t>
  </si>
  <si>
    <t>AUT20001205</t>
  </si>
  <si>
    <t>PREINIG Sebastian</t>
  </si>
  <si>
    <t>AUT20021201</t>
  </si>
  <si>
    <t>RSC Mc Donald Klopeinersee</t>
  </si>
  <si>
    <t>POSCH Sebastian</t>
  </si>
  <si>
    <t>AUT20021109</t>
  </si>
  <si>
    <t>RSC Mc Donalds Klopeinersee</t>
  </si>
  <si>
    <t>URC Laßnitzhöhe</t>
  </si>
  <si>
    <t>RYCHETSKY Maximilian</t>
  </si>
  <si>
    <t>AUT19981212</t>
  </si>
  <si>
    <t xml:space="preserve">Ergebnisliste XC: U13 </t>
  </si>
  <si>
    <t>Technikbewerb U13</t>
  </si>
  <si>
    <t>Technikbewerb U15</t>
  </si>
  <si>
    <t>Technikbewerb U17</t>
  </si>
  <si>
    <t>18.</t>
  </si>
  <si>
    <t>19.</t>
  </si>
  <si>
    <t>17.</t>
  </si>
  <si>
    <t>20.</t>
  </si>
  <si>
    <t>Ergebnisliste: Junioren XC</t>
  </si>
  <si>
    <t>REISENBAUER Julia</t>
  </si>
  <si>
    <t>AUT19960127</t>
  </si>
  <si>
    <t>SU Edlitz Thomasberg Grimmenstein</t>
  </si>
  <si>
    <t>RIBARICH Maximillian</t>
  </si>
  <si>
    <t>Sportunion Hinterbrühl</t>
  </si>
  <si>
    <t>GAMPERL Dominik</t>
  </si>
  <si>
    <t>AUT19960730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</si>
</sst>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h:mm:ss"/>
    <numFmt numFmtId="176" formatCode="hh:mm:ss.00"/>
    <numFmt numFmtId="177" formatCode="yyyymmdd"/>
    <numFmt numFmtId="178" formatCode="d/m/yyyy"/>
  </numFmts>
  <fonts count="4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0"/>
      <name val="Genev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 Baltic"/>
      <family val="0"/>
    </font>
    <font>
      <b/>
      <sz val="12"/>
      <color indexed="8"/>
      <name val="Aria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7">
    <xf numFmtId="0" fontId="0" fillId="0" borderId="0" xfId="0" applyAlignment="1">
      <alignment/>
    </xf>
    <xf numFmtId="0" fontId="5" fillId="33" borderId="0" xfId="0" applyFont="1" applyFill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14" fontId="7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1" fontId="1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4" fontId="1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21" fontId="10" fillId="0" borderId="10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21" fontId="2" fillId="0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21" fontId="2" fillId="0" borderId="19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175" fontId="10" fillId="35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Alignment="1">
      <alignment/>
    </xf>
    <xf numFmtId="21" fontId="9" fillId="0" borderId="0" xfId="0" applyNumberFormat="1" applyFont="1" applyAlignment="1" applyProtection="1">
      <alignment/>
      <protection locked="0"/>
    </xf>
    <xf numFmtId="0" fontId="9" fillId="0" borderId="1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9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228600</xdr:rowOff>
    </xdr:from>
    <xdr:to>
      <xdr:col>17</xdr:col>
      <xdr:colOff>9525</xdr:colOff>
      <xdr:row>6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447675" y="228600"/>
          <a:ext cx="13087350" cy="1400175"/>
          <a:chOff x="111" y="24"/>
          <a:chExt cx="1448" cy="147"/>
        </a:xfrm>
        <a:solidFill>
          <a:srgbClr val="FFFFFF"/>
        </a:solidFill>
      </xdr:grpSpPr>
      <xdr:pic>
        <xdr:nvPicPr>
          <xdr:cNvPr id="2" name="Picture 1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" y="31"/>
            <a:ext cx="173" cy="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03" y="24"/>
            <a:ext cx="426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" y="40"/>
            <a:ext cx="33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4"/>
          <xdr:cNvSpPr>
            <a:spLocks/>
          </xdr:cNvSpPr>
        </xdr:nvSpPr>
        <xdr:spPr>
          <a:xfrm>
            <a:off x="539" y="37"/>
            <a:ext cx="302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228600</xdr:rowOff>
    </xdr:from>
    <xdr:to>
      <xdr:col>19</xdr:col>
      <xdr:colOff>561975</xdr:colOff>
      <xdr:row>6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228600"/>
          <a:ext cx="9705975" cy="1400175"/>
          <a:chOff x="111" y="24"/>
          <a:chExt cx="1448" cy="147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" y="31"/>
            <a:ext cx="173" cy="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03" y="24"/>
            <a:ext cx="426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" y="40"/>
            <a:ext cx="33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537" y="37"/>
            <a:ext cx="30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190500</xdr:rowOff>
    </xdr:from>
    <xdr:to>
      <xdr:col>16</xdr:col>
      <xdr:colOff>104775</xdr:colOff>
      <xdr:row>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0"/>
          <a:ext cx="9220200" cy="1400175"/>
          <a:chOff x="111" y="24"/>
          <a:chExt cx="1448" cy="147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" y="31"/>
            <a:ext cx="173" cy="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03" y="24"/>
            <a:ext cx="426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" y="40"/>
            <a:ext cx="33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537" y="37"/>
            <a:ext cx="30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190500</xdr:rowOff>
    </xdr:from>
    <xdr:to>
      <xdr:col>20</xdr:col>
      <xdr:colOff>600075</xdr:colOff>
      <xdr:row>6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0"/>
          <a:ext cx="8848725" cy="1400175"/>
          <a:chOff x="111" y="24"/>
          <a:chExt cx="1448" cy="147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" y="31"/>
            <a:ext cx="173" cy="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03" y="24"/>
            <a:ext cx="426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" y="40"/>
            <a:ext cx="33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538" y="37"/>
            <a:ext cx="302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66675</xdr:rowOff>
    </xdr:from>
    <xdr:to>
      <xdr:col>16</xdr:col>
      <xdr:colOff>361950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19125" y="66675"/>
          <a:ext cx="11953875" cy="1400175"/>
          <a:chOff x="111" y="24"/>
          <a:chExt cx="1448" cy="147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" y="31"/>
            <a:ext cx="173" cy="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03" y="24"/>
            <a:ext cx="426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" y="40"/>
            <a:ext cx="33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538" y="37"/>
            <a:ext cx="30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66675</xdr:rowOff>
    </xdr:from>
    <xdr:to>
      <xdr:col>20</xdr:col>
      <xdr:colOff>0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33350" y="66675"/>
          <a:ext cx="7781925" cy="1400175"/>
          <a:chOff x="111" y="24"/>
          <a:chExt cx="1448" cy="147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" y="31"/>
            <a:ext cx="173" cy="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03" y="24"/>
            <a:ext cx="426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" y="40"/>
            <a:ext cx="33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538" y="37"/>
            <a:ext cx="30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66675</xdr:rowOff>
    </xdr:from>
    <xdr:to>
      <xdr:col>9</xdr:col>
      <xdr:colOff>0</xdr:colOff>
      <xdr:row>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33350" y="66675"/>
          <a:ext cx="7781925" cy="1400175"/>
          <a:chOff x="111" y="24"/>
          <a:chExt cx="1448" cy="147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" y="31"/>
            <a:ext cx="173" cy="1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03" y="24"/>
            <a:ext cx="426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1" y="40"/>
            <a:ext cx="338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538" y="37"/>
            <a:ext cx="30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02.08.2014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view="pageBreakPreview" zoomScale="7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12" sqref="B12"/>
    </sheetView>
  </sheetViews>
  <sheetFormatPr defaultColWidth="11.421875" defaultRowHeight="12.75" outlineLevelCol="1"/>
  <cols>
    <col min="1" max="1" width="7.28125" style="0" customWidth="1"/>
    <col min="2" max="2" width="12.7109375" style="0" bestFit="1" customWidth="1"/>
    <col min="4" max="4" width="30.00390625" style="0" bestFit="1" customWidth="1"/>
    <col min="5" max="5" width="8.28125" style="4" customWidth="1"/>
    <col min="6" max="6" width="19.57421875" style="4" bestFit="1" customWidth="1"/>
    <col min="7" max="7" width="42.7109375" style="0" bestFit="1" customWidth="1"/>
    <col min="8" max="15" width="6.00390625" style="4" customWidth="1" outlineLevel="1"/>
    <col min="16" max="16" width="9.140625" style="4" customWidth="1" outlineLevel="1"/>
    <col min="17" max="17" width="13.7109375" style="4" customWidth="1" outlineLevel="1"/>
    <col min="18" max="18" width="12.7109375" style="0" bestFit="1" customWidth="1"/>
    <col min="19" max="19" width="8.57421875" style="0" customWidth="1"/>
    <col min="20" max="20" width="16.421875" style="4" bestFit="1" customWidth="1"/>
    <col min="21" max="21" width="15.421875" style="4" customWidth="1"/>
    <col min="22" max="22" width="13.7109375" style="4" bestFit="1" customWidth="1"/>
    <col min="23" max="23" width="11.421875" style="4" customWidth="1"/>
  </cols>
  <sheetData>
    <row r="1" spans="2:23" s="9" customFormat="1" ht="20.25">
      <c r="B1" s="10"/>
      <c r="C1" s="11"/>
      <c r="D1" s="10"/>
      <c r="E1" s="11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10"/>
      <c r="V1" s="20">
        <v>0.00011574074074074073</v>
      </c>
      <c r="W1" s="11"/>
    </row>
    <row r="2" spans="3:23" s="9" customFormat="1" ht="18.75">
      <c r="C2" s="12"/>
      <c r="E2" s="13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V2" s="12"/>
      <c r="W2" s="12"/>
    </row>
    <row r="3" spans="3:23" s="9" customFormat="1" ht="18.75">
      <c r="C3" s="12"/>
      <c r="E3" s="13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V3" s="12"/>
      <c r="W3" s="12"/>
    </row>
    <row r="4" spans="3:23" s="9" customFormat="1" ht="18.75">
      <c r="C4" s="12"/>
      <c r="E4" s="14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V4" s="12"/>
      <c r="W4" s="12"/>
    </row>
    <row r="5" spans="3:23" s="9" customFormat="1" ht="18.75">
      <c r="C5" s="12"/>
      <c r="E5" s="15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12"/>
      <c r="W5" s="12"/>
    </row>
    <row r="6" spans="3:23" s="9" customFormat="1" ht="18.75">
      <c r="C6" s="12"/>
      <c r="E6" s="15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V6" s="12"/>
      <c r="W6" s="12"/>
    </row>
    <row r="7" spans="3:23" s="9" customFormat="1" ht="18.75">
      <c r="C7" s="12"/>
      <c r="E7" s="12"/>
      <c r="F7" s="13" t="s">
        <v>218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</row>
    <row r="8" spans="3:23" s="9" customFormat="1" ht="13.5" thickBot="1">
      <c r="C8" s="12"/>
      <c r="E8" s="12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1"/>
      <c r="V8" s="12"/>
      <c r="W8" s="12"/>
    </row>
    <row r="9" spans="3:23" s="9" customFormat="1" ht="16.5" thickBot="1">
      <c r="C9" s="12"/>
      <c r="E9" s="12"/>
      <c r="F9" s="12"/>
      <c r="H9" s="12"/>
      <c r="I9" s="12"/>
      <c r="J9" s="12"/>
      <c r="K9" s="12"/>
      <c r="L9" s="12"/>
      <c r="M9" s="12"/>
      <c r="N9" s="12"/>
      <c r="O9" s="12"/>
      <c r="P9" s="12"/>
      <c r="Q9" s="35" t="s">
        <v>96</v>
      </c>
      <c r="R9" s="36">
        <v>0.548611111111111</v>
      </c>
      <c r="S9" s="12"/>
      <c r="T9" s="12"/>
      <c r="V9" s="12"/>
      <c r="W9" s="12"/>
    </row>
    <row r="10" spans="1:24" s="3" customFormat="1" ht="19.5" customHeight="1" thickBot="1">
      <c r="A10" s="3" t="s">
        <v>7</v>
      </c>
      <c r="B10" s="5" t="s">
        <v>8</v>
      </c>
      <c r="C10" s="5" t="s">
        <v>9</v>
      </c>
      <c r="D10" s="5" t="s">
        <v>10</v>
      </c>
      <c r="E10" s="5" t="s">
        <v>45</v>
      </c>
      <c r="F10" s="5" t="s">
        <v>11</v>
      </c>
      <c r="G10" s="5" t="s">
        <v>12</v>
      </c>
      <c r="H10" s="5" t="s">
        <v>88</v>
      </c>
      <c r="I10" s="5" t="s">
        <v>89</v>
      </c>
      <c r="J10" s="5" t="s">
        <v>90</v>
      </c>
      <c r="K10" s="5" t="s">
        <v>91</v>
      </c>
      <c r="L10" s="5" t="s">
        <v>92</v>
      </c>
      <c r="M10" s="5" t="s">
        <v>93</v>
      </c>
      <c r="N10" s="5" t="s">
        <v>94</v>
      </c>
      <c r="O10" s="5" t="s">
        <v>95</v>
      </c>
      <c r="P10" s="39" t="s">
        <v>87</v>
      </c>
      <c r="Q10" s="34" t="s">
        <v>97</v>
      </c>
      <c r="R10" s="34" t="s">
        <v>98</v>
      </c>
      <c r="S10" s="5" t="s">
        <v>4</v>
      </c>
      <c r="T10" s="5" t="s">
        <v>3</v>
      </c>
      <c r="U10" s="5" t="s">
        <v>2</v>
      </c>
      <c r="V10" s="5" t="s">
        <v>0</v>
      </c>
      <c r="W10" s="7" t="s">
        <v>1</v>
      </c>
      <c r="X10" s="7"/>
    </row>
    <row r="11" spans="1:26" s="17" customFormat="1" ht="20.25" customHeight="1" thickBot="1">
      <c r="A11" s="16"/>
      <c r="B11" s="1" t="str">
        <f>CONCATENATE($F$7," - weiblich")</f>
        <v>Technikbewerb U13 - weiblich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7"/>
      <c r="P11" s="41">
        <v>23</v>
      </c>
      <c r="Q11" s="38"/>
      <c r="R11" s="18"/>
      <c r="S11" s="18"/>
      <c r="T11" s="18"/>
      <c r="U11" s="18"/>
      <c r="V11" s="18"/>
      <c r="W11" s="18" t="s">
        <v>5</v>
      </c>
      <c r="X11" s="18"/>
      <c r="Y11" s="19"/>
      <c r="Z11" s="19"/>
    </row>
    <row r="12" spans="2:23" s="22" customFormat="1" ht="20.25" customHeight="1">
      <c r="B12" s="23" t="s">
        <v>17</v>
      </c>
      <c r="C12" s="23">
        <v>237</v>
      </c>
      <c r="D12" s="22" t="s">
        <v>183</v>
      </c>
      <c r="E12" s="23"/>
      <c r="F12" s="47" t="s">
        <v>184</v>
      </c>
      <c r="G12" s="48" t="s">
        <v>185</v>
      </c>
      <c r="H12" s="31">
        <v>3</v>
      </c>
      <c r="I12" s="31">
        <v>3</v>
      </c>
      <c r="J12" s="31">
        <v>3</v>
      </c>
      <c r="K12" s="31">
        <v>3</v>
      </c>
      <c r="L12" s="31">
        <v>3</v>
      </c>
      <c r="M12" s="31">
        <v>3</v>
      </c>
      <c r="N12" s="31">
        <v>3</v>
      </c>
      <c r="O12" s="31">
        <v>1</v>
      </c>
      <c r="P12" s="40">
        <f aca="true" t="shared" si="0" ref="P12:P18">SUM(H12:O12)</f>
        <v>22</v>
      </c>
      <c r="Q12" s="33">
        <f aca="true" t="shared" si="1" ref="Q12:Q18">($P$11-P12)*$V$1</f>
        <v>0.00011574074074074073</v>
      </c>
      <c r="R12" s="24">
        <f aca="true" t="shared" si="2" ref="R12:R18">$R$9+Q12</f>
        <v>0.5487268518518518</v>
      </c>
      <c r="S12" s="24"/>
      <c r="T12" s="23"/>
      <c r="U12" s="24">
        <f aca="true" t="shared" si="3" ref="U12:U18">R12+S12</f>
        <v>0.5487268518518518</v>
      </c>
      <c r="V12" s="23"/>
      <c r="W12" s="23" t="s">
        <v>5</v>
      </c>
    </row>
    <row r="13" spans="2:23" s="22" customFormat="1" ht="20.25" customHeight="1">
      <c r="B13" s="23" t="s">
        <v>18</v>
      </c>
      <c r="C13" s="23">
        <v>234</v>
      </c>
      <c r="D13" s="22" t="s">
        <v>50</v>
      </c>
      <c r="E13" s="23"/>
      <c r="F13" s="46" t="s">
        <v>51</v>
      </c>
      <c r="G13" s="45" t="s">
        <v>6</v>
      </c>
      <c r="H13" s="31">
        <v>3</v>
      </c>
      <c r="I13" s="31">
        <v>2</v>
      </c>
      <c r="J13" s="31">
        <v>3</v>
      </c>
      <c r="K13" s="31">
        <v>3</v>
      </c>
      <c r="L13" s="31">
        <v>2</v>
      </c>
      <c r="M13" s="31">
        <v>3</v>
      </c>
      <c r="N13" s="31">
        <v>3</v>
      </c>
      <c r="O13" s="31">
        <v>1</v>
      </c>
      <c r="P13" s="31">
        <f t="shared" si="0"/>
        <v>20</v>
      </c>
      <c r="Q13" s="33">
        <f t="shared" si="1"/>
        <v>0.0003472222222222222</v>
      </c>
      <c r="R13" s="24">
        <f t="shared" si="2"/>
        <v>0.5489583333333333</v>
      </c>
      <c r="S13" s="24"/>
      <c r="T13" s="23"/>
      <c r="U13" s="24">
        <f t="shared" si="3"/>
        <v>0.5489583333333333</v>
      </c>
      <c r="V13" s="23"/>
      <c r="W13" s="23" t="s">
        <v>5</v>
      </c>
    </row>
    <row r="14" spans="2:23" s="22" customFormat="1" ht="20.25" customHeight="1">
      <c r="B14" s="23" t="s">
        <v>18</v>
      </c>
      <c r="C14" s="23">
        <v>235</v>
      </c>
      <c r="D14" s="22" t="s">
        <v>135</v>
      </c>
      <c r="E14" s="23"/>
      <c r="F14" s="46"/>
      <c r="G14" s="45" t="s">
        <v>123</v>
      </c>
      <c r="H14" s="31">
        <v>2</v>
      </c>
      <c r="I14" s="31">
        <v>3</v>
      </c>
      <c r="J14" s="31">
        <v>3</v>
      </c>
      <c r="K14" s="31">
        <v>3</v>
      </c>
      <c r="L14" s="31">
        <v>2</v>
      </c>
      <c r="M14" s="31">
        <v>3</v>
      </c>
      <c r="N14" s="31">
        <v>3</v>
      </c>
      <c r="O14" s="31">
        <v>1</v>
      </c>
      <c r="P14" s="31">
        <f t="shared" si="0"/>
        <v>20</v>
      </c>
      <c r="Q14" s="33">
        <f t="shared" si="1"/>
        <v>0.0003472222222222222</v>
      </c>
      <c r="R14" s="24">
        <f t="shared" si="2"/>
        <v>0.5489583333333333</v>
      </c>
      <c r="S14" s="24"/>
      <c r="T14" s="23"/>
      <c r="U14" s="24">
        <f t="shared" si="3"/>
        <v>0.5489583333333333</v>
      </c>
      <c r="V14" s="23"/>
      <c r="W14" s="23" t="s">
        <v>5</v>
      </c>
    </row>
    <row r="15" spans="2:23" s="22" customFormat="1" ht="20.25" customHeight="1">
      <c r="B15" s="23" t="s">
        <v>20</v>
      </c>
      <c r="C15" s="23">
        <v>231</v>
      </c>
      <c r="D15" s="22" t="s">
        <v>133</v>
      </c>
      <c r="E15" s="23"/>
      <c r="F15" s="46" t="s">
        <v>137</v>
      </c>
      <c r="G15" s="45" t="s">
        <v>138</v>
      </c>
      <c r="H15" s="31">
        <v>2</v>
      </c>
      <c r="I15" s="31">
        <v>3</v>
      </c>
      <c r="J15" s="31">
        <v>3</v>
      </c>
      <c r="K15" s="31">
        <v>2</v>
      </c>
      <c r="L15" s="31">
        <v>2</v>
      </c>
      <c r="M15" s="31">
        <v>2</v>
      </c>
      <c r="N15" s="31">
        <v>3</v>
      </c>
      <c r="O15" s="31">
        <v>1</v>
      </c>
      <c r="P15" s="31">
        <f t="shared" si="0"/>
        <v>18</v>
      </c>
      <c r="Q15" s="33">
        <f t="shared" si="1"/>
        <v>0.0005787037037037037</v>
      </c>
      <c r="R15" s="24">
        <f t="shared" si="2"/>
        <v>0.5491898148148148</v>
      </c>
      <c r="S15" s="24"/>
      <c r="T15" s="23"/>
      <c r="U15" s="24">
        <f t="shared" si="3"/>
        <v>0.5491898148148148</v>
      </c>
      <c r="V15" s="23"/>
      <c r="W15" s="23" t="s">
        <v>5</v>
      </c>
    </row>
    <row r="16" spans="2:23" s="22" customFormat="1" ht="20.25" customHeight="1">
      <c r="B16" s="23" t="s">
        <v>21</v>
      </c>
      <c r="C16" s="23">
        <v>238</v>
      </c>
      <c r="D16" s="22" t="s">
        <v>204</v>
      </c>
      <c r="E16" s="23">
        <v>2002</v>
      </c>
      <c r="F16" s="47"/>
      <c r="G16" s="48" t="s">
        <v>205</v>
      </c>
      <c r="H16" s="31">
        <v>1</v>
      </c>
      <c r="I16" s="31">
        <v>3</v>
      </c>
      <c r="J16" s="31">
        <v>2</v>
      </c>
      <c r="K16" s="31">
        <v>2</v>
      </c>
      <c r="L16" s="31">
        <v>2</v>
      </c>
      <c r="M16" s="31">
        <v>2</v>
      </c>
      <c r="N16" s="31">
        <v>3</v>
      </c>
      <c r="O16" s="31">
        <v>1</v>
      </c>
      <c r="P16" s="31">
        <f t="shared" si="0"/>
        <v>16</v>
      </c>
      <c r="Q16" s="33">
        <f t="shared" si="1"/>
        <v>0.0008101851851851852</v>
      </c>
      <c r="R16" s="24">
        <f t="shared" si="2"/>
        <v>0.5494212962962962</v>
      </c>
      <c r="S16" s="24"/>
      <c r="T16" s="23"/>
      <c r="U16" s="24">
        <f t="shared" si="3"/>
        <v>0.5494212962962962</v>
      </c>
      <c r="V16" s="23"/>
      <c r="W16" s="23" t="s">
        <v>5</v>
      </c>
    </row>
    <row r="17" spans="2:23" s="22" customFormat="1" ht="20.25" customHeight="1">
      <c r="B17" s="23" t="s">
        <v>22</v>
      </c>
      <c r="C17" s="23">
        <v>236</v>
      </c>
      <c r="D17" s="22" t="s">
        <v>136</v>
      </c>
      <c r="E17" s="23"/>
      <c r="F17" s="6"/>
      <c r="G17" s="3" t="s">
        <v>140</v>
      </c>
      <c r="H17" s="31">
        <v>2</v>
      </c>
      <c r="I17" s="31">
        <v>3</v>
      </c>
      <c r="J17" s="31">
        <v>2</v>
      </c>
      <c r="K17" s="31">
        <v>2</v>
      </c>
      <c r="L17" s="31">
        <v>0</v>
      </c>
      <c r="M17" s="31">
        <v>2</v>
      </c>
      <c r="N17" s="31">
        <v>3</v>
      </c>
      <c r="O17" s="31">
        <v>1</v>
      </c>
      <c r="P17" s="31">
        <f t="shared" si="0"/>
        <v>15</v>
      </c>
      <c r="Q17" s="33">
        <f t="shared" si="1"/>
        <v>0.0009259259259259259</v>
      </c>
      <c r="R17" s="24">
        <f t="shared" si="2"/>
        <v>0.5495370370370369</v>
      </c>
      <c r="S17" s="24"/>
      <c r="T17" s="23"/>
      <c r="U17" s="24">
        <f t="shared" si="3"/>
        <v>0.5495370370370369</v>
      </c>
      <c r="V17" s="23"/>
      <c r="W17" s="23" t="s">
        <v>5</v>
      </c>
    </row>
    <row r="18" spans="2:23" s="22" customFormat="1" ht="20.25" customHeight="1">
      <c r="B18" s="23" t="s">
        <v>23</v>
      </c>
      <c r="C18" s="23">
        <v>233</v>
      </c>
      <c r="D18" s="22" t="s">
        <v>134</v>
      </c>
      <c r="E18" s="23"/>
      <c r="F18" s="6"/>
      <c r="G18" s="3" t="s">
        <v>139</v>
      </c>
      <c r="H18" s="31">
        <v>1</v>
      </c>
      <c r="I18" s="31">
        <v>3</v>
      </c>
      <c r="J18" s="31">
        <v>2</v>
      </c>
      <c r="K18" s="31">
        <v>1</v>
      </c>
      <c r="L18" s="31">
        <v>2</v>
      </c>
      <c r="M18" s="31">
        <v>2</v>
      </c>
      <c r="N18" s="31">
        <v>2</v>
      </c>
      <c r="O18" s="31">
        <v>0</v>
      </c>
      <c r="P18" s="31">
        <f t="shared" si="0"/>
        <v>13</v>
      </c>
      <c r="Q18" s="33">
        <f t="shared" si="1"/>
        <v>0.0011574074074074073</v>
      </c>
      <c r="R18" s="24">
        <f t="shared" si="2"/>
        <v>0.5497685185185185</v>
      </c>
      <c r="S18" s="24"/>
      <c r="T18" s="23"/>
      <c r="U18" s="24">
        <f t="shared" si="3"/>
        <v>0.5497685185185185</v>
      </c>
      <c r="V18" s="23"/>
      <c r="W18" s="23" t="s">
        <v>5</v>
      </c>
    </row>
    <row r="19" spans="2:23" s="22" customFormat="1" ht="20.25" customHeight="1">
      <c r="B19" s="23"/>
      <c r="C19" s="23"/>
      <c r="E19" s="23"/>
      <c r="F19" s="23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3"/>
      <c r="R19" s="24"/>
      <c r="S19" s="24"/>
      <c r="T19" s="23"/>
      <c r="U19" s="24"/>
      <c r="V19" s="23"/>
      <c r="W19" s="23"/>
    </row>
    <row r="20" spans="1:26" s="17" customFormat="1" ht="20.25" customHeight="1">
      <c r="A20" s="16"/>
      <c r="B20" s="1" t="str">
        <f>CONCATENATE($F$7," - männlich")</f>
        <v>Technikbewerb U13 - männlich</v>
      </c>
      <c r="C20" s="18"/>
      <c r="D20" s="18"/>
      <c r="E20" s="18"/>
      <c r="F20" s="18"/>
      <c r="G20" s="28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18"/>
      <c r="S20" s="18"/>
      <c r="T20" s="18"/>
      <c r="U20" s="18"/>
      <c r="V20" s="18" t="s">
        <v>5</v>
      </c>
      <c r="W20" s="18"/>
      <c r="X20" s="18"/>
      <c r="Y20" s="19"/>
      <c r="Z20" s="19"/>
    </row>
    <row r="21" spans="2:23" s="22" customFormat="1" ht="20.25" customHeight="1">
      <c r="B21" s="23" t="s">
        <v>17</v>
      </c>
      <c r="C21" s="23">
        <v>204</v>
      </c>
      <c r="D21" s="22" t="s">
        <v>40</v>
      </c>
      <c r="E21" s="23"/>
      <c r="F21" s="23" t="s">
        <v>41</v>
      </c>
      <c r="G21" s="30" t="s">
        <v>42</v>
      </c>
      <c r="H21" s="31">
        <v>2</v>
      </c>
      <c r="I21" s="31">
        <v>3</v>
      </c>
      <c r="J21" s="31">
        <v>3</v>
      </c>
      <c r="K21" s="31">
        <v>3</v>
      </c>
      <c r="L21" s="31">
        <v>3</v>
      </c>
      <c r="M21" s="31">
        <v>3</v>
      </c>
      <c r="N21" s="31">
        <v>3</v>
      </c>
      <c r="O21" s="31">
        <v>3</v>
      </c>
      <c r="P21" s="40">
        <f aca="true" t="shared" si="4" ref="P21:P39">SUM(H21:O21)</f>
        <v>23</v>
      </c>
      <c r="Q21" s="33">
        <f aca="true" t="shared" si="5" ref="Q21:Q40">($P$11-P21)*$V$1</f>
        <v>0</v>
      </c>
      <c r="R21" s="24">
        <f aca="true" t="shared" si="6" ref="R21:R40">$R$9+Q21</f>
        <v>0.548611111111111</v>
      </c>
      <c r="S21" s="24"/>
      <c r="T21" s="23"/>
      <c r="U21" s="24">
        <f aca="true" t="shared" si="7" ref="U21:U33">R21+S21</f>
        <v>0.548611111111111</v>
      </c>
      <c r="V21" s="23" t="s">
        <v>5</v>
      </c>
      <c r="W21" s="23"/>
    </row>
    <row r="22" spans="2:23" s="22" customFormat="1" ht="20.25" customHeight="1">
      <c r="B22" s="23" t="s">
        <v>18</v>
      </c>
      <c r="C22" s="23">
        <v>202</v>
      </c>
      <c r="D22" s="22" t="s">
        <v>113</v>
      </c>
      <c r="E22" s="23"/>
      <c r="F22" s="23" t="s">
        <v>128</v>
      </c>
      <c r="G22" s="30" t="s">
        <v>15</v>
      </c>
      <c r="H22" s="31">
        <v>2</v>
      </c>
      <c r="I22" s="31">
        <v>3</v>
      </c>
      <c r="J22" s="31">
        <v>3</v>
      </c>
      <c r="K22" s="31">
        <v>3</v>
      </c>
      <c r="L22" s="31">
        <v>3</v>
      </c>
      <c r="M22" s="31">
        <v>3</v>
      </c>
      <c r="N22" s="31">
        <v>3</v>
      </c>
      <c r="O22" s="31">
        <v>1</v>
      </c>
      <c r="P22" s="40">
        <f t="shared" si="4"/>
        <v>21</v>
      </c>
      <c r="Q22" s="33">
        <f t="shared" si="5"/>
        <v>0.00023148148148148146</v>
      </c>
      <c r="R22" s="24">
        <f t="shared" si="6"/>
        <v>0.5488425925925925</v>
      </c>
      <c r="S22" s="24"/>
      <c r="T22" s="23"/>
      <c r="U22" s="24">
        <f t="shared" si="7"/>
        <v>0.5488425925925925</v>
      </c>
      <c r="V22" s="23" t="s">
        <v>5</v>
      </c>
      <c r="W22" s="23"/>
    </row>
    <row r="23" spans="2:23" s="22" customFormat="1" ht="20.25" customHeight="1">
      <c r="B23" s="23" t="s">
        <v>18</v>
      </c>
      <c r="C23" s="23">
        <v>209</v>
      </c>
      <c r="D23" s="22" t="s">
        <v>117</v>
      </c>
      <c r="E23" s="23"/>
      <c r="F23" s="23" t="s">
        <v>130</v>
      </c>
      <c r="G23" s="30" t="s">
        <v>123</v>
      </c>
      <c r="H23" s="31">
        <v>2</v>
      </c>
      <c r="I23" s="31">
        <v>3</v>
      </c>
      <c r="J23" s="31">
        <v>3</v>
      </c>
      <c r="K23" s="31">
        <v>3</v>
      </c>
      <c r="L23" s="31">
        <v>3</v>
      </c>
      <c r="M23" s="31">
        <v>3</v>
      </c>
      <c r="N23" s="31">
        <v>3</v>
      </c>
      <c r="O23" s="31">
        <v>1</v>
      </c>
      <c r="P23" s="40">
        <f t="shared" si="4"/>
        <v>21</v>
      </c>
      <c r="Q23" s="33">
        <f t="shared" si="5"/>
        <v>0.00023148148148148146</v>
      </c>
      <c r="R23" s="24">
        <f t="shared" si="6"/>
        <v>0.5488425925925925</v>
      </c>
      <c r="S23" s="24"/>
      <c r="T23" s="23"/>
      <c r="U23" s="24">
        <f t="shared" si="7"/>
        <v>0.5488425925925925</v>
      </c>
      <c r="V23" s="23" t="s">
        <v>5</v>
      </c>
      <c r="W23" s="23"/>
    </row>
    <row r="24" spans="2:23" s="22" customFormat="1" ht="20.25" customHeight="1">
      <c r="B24" s="23" t="s">
        <v>18</v>
      </c>
      <c r="C24" s="23">
        <v>213</v>
      </c>
      <c r="D24" s="22" t="s">
        <v>208</v>
      </c>
      <c r="E24" s="23"/>
      <c r="F24" s="23" t="s">
        <v>209</v>
      </c>
      <c r="G24" s="30" t="s">
        <v>210</v>
      </c>
      <c r="H24" s="31">
        <v>3</v>
      </c>
      <c r="I24" s="31">
        <v>3</v>
      </c>
      <c r="J24" s="31">
        <v>3</v>
      </c>
      <c r="K24" s="31">
        <v>3</v>
      </c>
      <c r="L24" s="31">
        <v>3</v>
      </c>
      <c r="M24" s="31">
        <v>2</v>
      </c>
      <c r="N24" s="31">
        <v>3</v>
      </c>
      <c r="O24" s="31">
        <v>1</v>
      </c>
      <c r="P24" s="40">
        <f t="shared" si="4"/>
        <v>21</v>
      </c>
      <c r="Q24" s="33">
        <f t="shared" si="5"/>
        <v>0.00023148148148148146</v>
      </c>
      <c r="R24" s="24">
        <f t="shared" si="6"/>
        <v>0.5488425925925925</v>
      </c>
      <c r="S24" s="24"/>
      <c r="T24" s="23"/>
      <c r="U24" s="24">
        <f t="shared" si="7"/>
        <v>0.5488425925925925</v>
      </c>
      <c r="V24" s="23" t="s">
        <v>5</v>
      </c>
      <c r="W24" s="23"/>
    </row>
    <row r="25" spans="2:23" s="22" customFormat="1" ht="20.25" customHeight="1">
      <c r="B25" s="23" t="s">
        <v>21</v>
      </c>
      <c r="C25" s="23">
        <v>207</v>
      </c>
      <c r="D25" s="22" t="s">
        <v>116</v>
      </c>
      <c r="E25" s="23"/>
      <c r="F25" s="23" t="s">
        <v>129</v>
      </c>
      <c r="G25" s="30" t="s">
        <v>124</v>
      </c>
      <c r="H25" s="31">
        <v>3</v>
      </c>
      <c r="I25" s="31">
        <v>2</v>
      </c>
      <c r="J25" s="31">
        <v>2</v>
      </c>
      <c r="K25" s="31">
        <v>3</v>
      </c>
      <c r="L25" s="31">
        <v>2</v>
      </c>
      <c r="M25" s="31">
        <v>2</v>
      </c>
      <c r="N25" s="31">
        <v>3</v>
      </c>
      <c r="O25" s="31">
        <v>2</v>
      </c>
      <c r="P25" s="40">
        <f t="shared" si="4"/>
        <v>19</v>
      </c>
      <c r="Q25" s="33">
        <f t="shared" si="5"/>
        <v>0.0004629629629629629</v>
      </c>
      <c r="R25" s="24">
        <f t="shared" si="6"/>
        <v>0.549074074074074</v>
      </c>
      <c r="S25" s="24"/>
      <c r="T25" s="23"/>
      <c r="U25" s="24">
        <f t="shared" si="7"/>
        <v>0.549074074074074</v>
      </c>
      <c r="V25" s="23" t="s">
        <v>5</v>
      </c>
      <c r="W25" s="23"/>
    </row>
    <row r="26" spans="2:23" s="22" customFormat="1" ht="20.25" customHeight="1">
      <c r="B26" s="23" t="s">
        <v>21</v>
      </c>
      <c r="C26" s="23">
        <v>211</v>
      </c>
      <c r="D26" s="22" t="s">
        <v>119</v>
      </c>
      <c r="E26" s="23"/>
      <c r="F26" s="23" t="s">
        <v>131</v>
      </c>
      <c r="G26" s="30" t="s">
        <v>126</v>
      </c>
      <c r="H26" s="31">
        <v>2</v>
      </c>
      <c r="I26" s="31">
        <v>3</v>
      </c>
      <c r="J26" s="31">
        <v>2</v>
      </c>
      <c r="K26" s="31">
        <v>2</v>
      </c>
      <c r="L26" s="31">
        <v>3</v>
      </c>
      <c r="M26" s="31">
        <v>3</v>
      </c>
      <c r="N26" s="31">
        <v>3</v>
      </c>
      <c r="O26" s="31">
        <v>1</v>
      </c>
      <c r="P26" s="40">
        <f t="shared" si="4"/>
        <v>19</v>
      </c>
      <c r="Q26" s="33">
        <f t="shared" si="5"/>
        <v>0.0004629629629629629</v>
      </c>
      <c r="R26" s="24">
        <f t="shared" si="6"/>
        <v>0.549074074074074</v>
      </c>
      <c r="S26" s="24"/>
      <c r="T26" s="23"/>
      <c r="U26" s="24">
        <f t="shared" si="7"/>
        <v>0.549074074074074</v>
      </c>
      <c r="V26" s="23" t="s">
        <v>5</v>
      </c>
      <c r="W26" s="23"/>
    </row>
    <row r="27" spans="2:23" s="22" customFormat="1" ht="20.25" customHeight="1">
      <c r="B27" s="23" t="s">
        <v>21</v>
      </c>
      <c r="C27" s="23">
        <v>212</v>
      </c>
      <c r="D27" s="22" t="s">
        <v>120</v>
      </c>
      <c r="E27" s="23"/>
      <c r="F27" s="23" t="s">
        <v>132</v>
      </c>
      <c r="G27" s="30" t="s">
        <v>126</v>
      </c>
      <c r="H27" s="31">
        <v>2</v>
      </c>
      <c r="I27" s="31">
        <v>3</v>
      </c>
      <c r="J27" s="31">
        <v>3</v>
      </c>
      <c r="K27" s="31">
        <v>1</v>
      </c>
      <c r="L27" s="31">
        <v>3</v>
      </c>
      <c r="M27" s="31">
        <v>3</v>
      </c>
      <c r="N27" s="31">
        <v>3</v>
      </c>
      <c r="O27" s="31">
        <v>1</v>
      </c>
      <c r="P27" s="40">
        <f t="shared" si="4"/>
        <v>19</v>
      </c>
      <c r="Q27" s="33">
        <f t="shared" si="5"/>
        <v>0.0004629629629629629</v>
      </c>
      <c r="R27" s="24">
        <f t="shared" si="6"/>
        <v>0.549074074074074</v>
      </c>
      <c r="S27" s="24"/>
      <c r="T27" s="23"/>
      <c r="U27" s="24">
        <f t="shared" si="7"/>
        <v>0.549074074074074</v>
      </c>
      <c r="V27" s="23"/>
      <c r="W27" s="23"/>
    </row>
    <row r="28" spans="2:23" s="22" customFormat="1" ht="20.25" customHeight="1">
      <c r="B28" s="23" t="s">
        <v>21</v>
      </c>
      <c r="C28" s="23">
        <v>216</v>
      </c>
      <c r="D28" s="22" t="s">
        <v>36</v>
      </c>
      <c r="E28" s="23"/>
      <c r="F28" s="23" t="s">
        <v>37</v>
      </c>
      <c r="G28" s="30" t="s">
        <v>125</v>
      </c>
      <c r="H28" s="31">
        <v>2</v>
      </c>
      <c r="I28" s="31">
        <v>3</v>
      </c>
      <c r="J28" s="31">
        <v>3</v>
      </c>
      <c r="K28" s="31">
        <v>3</v>
      </c>
      <c r="L28" s="31">
        <v>3</v>
      </c>
      <c r="M28" s="31">
        <v>2</v>
      </c>
      <c r="N28" s="31">
        <v>3</v>
      </c>
      <c r="O28" s="31">
        <v>0</v>
      </c>
      <c r="P28" s="40">
        <f t="shared" si="4"/>
        <v>19</v>
      </c>
      <c r="Q28" s="33">
        <f t="shared" si="5"/>
        <v>0.0004629629629629629</v>
      </c>
      <c r="R28" s="24">
        <f t="shared" si="6"/>
        <v>0.549074074074074</v>
      </c>
      <c r="S28" s="24"/>
      <c r="T28" s="23"/>
      <c r="U28" s="24">
        <f t="shared" si="7"/>
        <v>0.549074074074074</v>
      </c>
      <c r="V28" s="23" t="s">
        <v>5</v>
      </c>
      <c r="W28" s="23"/>
    </row>
    <row r="29" spans="2:23" s="22" customFormat="1" ht="20.25" customHeight="1">
      <c r="B29" s="26" t="s">
        <v>25</v>
      </c>
      <c r="C29" s="23">
        <v>205</v>
      </c>
      <c r="D29" s="22" t="s">
        <v>115</v>
      </c>
      <c r="E29" s="23"/>
      <c r="F29" s="23"/>
      <c r="G29" s="22" t="s">
        <v>123</v>
      </c>
      <c r="H29" s="31">
        <v>3</v>
      </c>
      <c r="I29" s="31">
        <v>2</v>
      </c>
      <c r="J29" s="31">
        <v>3</v>
      </c>
      <c r="K29" s="31">
        <v>1</v>
      </c>
      <c r="L29" s="31">
        <v>2</v>
      </c>
      <c r="M29" s="31">
        <v>2</v>
      </c>
      <c r="N29" s="31">
        <v>3</v>
      </c>
      <c r="O29" s="31">
        <v>1</v>
      </c>
      <c r="P29" s="40">
        <f t="shared" si="4"/>
        <v>17</v>
      </c>
      <c r="Q29" s="33">
        <f t="shared" si="5"/>
        <v>0.0006944444444444444</v>
      </c>
      <c r="R29" s="24">
        <f t="shared" si="6"/>
        <v>0.5493055555555555</v>
      </c>
      <c r="S29" s="24"/>
      <c r="T29" s="23"/>
      <c r="U29" s="24">
        <f t="shared" si="7"/>
        <v>0.5493055555555555</v>
      </c>
      <c r="V29" s="23" t="s">
        <v>5</v>
      </c>
      <c r="W29" s="23"/>
    </row>
    <row r="30" spans="2:23" s="22" customFormat="1" ht="20.25" customHeight="1">
      <c r="B30" s="23" t="s">
        <v>25</v>
      </c>
      <c r="C30" s="23">
        <v>210</v>
      </c>
      <c r="D30" s="22" t="s">
        <v>118</v>
      </c>
      <c r="E30" s="23"/>
      <c r="F30" s="23"/>
      <c r="G30" s="30" t="s">
        <v>125</v>
      </c>
      <c r="H30" s="31">
        <v>2</v>
      </c>
      <c r="I30" s="31">
        <v>3</v>
      </c>
      <c r="J30" s="31">
        <v>2</v>
      </c>
      <c r="K30" s="31">
        <v>1</v>
      </c>
      <c r="L30" s="31">
        <v>3</v>
      </c>
      <c r="M30" s="31">
        <v>3</v>
      </c>
      <c r="N30" s="31">
        <v>2</v>
      </c>
      <c r="O30" s="31">
        <v>1</v>
      </c>
      <c r="P30" s="40">
        <f t="shared" si="4"/>
        <v>17</v>
      </c>
      <c r="Q30" s="33">
        <f t="shared" si="5"/>
        <v>0.0006944444444444444</v>
      </c>
      <c r="R30" s="24">
        <f t="shared" si="6"/>
        <v>0.5493055555555555</v>
      </c>
      <c r="S30" s="24"/>
      <c r="T30" s="23"/>
      <c r="U30" s="24">
        <f t="shared" si="7"/>
        <v>0.5493055555555555</v>
      </c>
      <c r="V30" s="23" t="s">
        <v>5</v>
      </c>
      <c r="W30" s="23"/>
    </row>
    <row r="31" spans="2:23" s="22" customFormat="1" ht="20.25" customHeight="1">
      <c r="B31" s="23" t="s">
        <v>27</v>
      </c>
      <c r="C31" s="23">
        <v>215</v>
      </c>
      <c r="D31" s="22" t="s">
        <v>211</v>
      </c>
      <c r="E31" s="23"/>
      <c r="F31" s="23" t="s">
        <v>212</v>
      </c>
      <c r="G31" s="30" t="s">
        <v>6</v>
      </c>
      <c r="H31" s="31">
        <v>2</v>
      </c>
      <c r="I31" s="31">
        <v>3</v>
      </c>
      <c r="J31" s="31">
        <v>2</v>
      </c>
      <c r="K31" s="31">
        <v>2</v>
      </c>
      <c r="L31" s="31">
        <v>2</v>
      </c>
      <c r="M31" s="31">
        <v>2</v>
      </c>
      <c r="N31" s="31">
        <v>2</v>
      </c>
      <c r="O31" s="31">
        <v>1</v>
      </c>
      <c r="P31" s="40">
        <f t="shared" si="4"/>
        <v>16</v>
      </c>
      <c r="Q31" s="33">
        <f t="shared" si="5"/>
        <v>0.0008101851851851852</v>
      </c>
      <c r="R31" s="24">
        <f t="shared" si="6"/>
        <v>0.5494212962962962</v>
      </c>
      <c r="S31" s="24"/>
      <c r="T31" s="23"/>
      <c r="U31" s="24">
        <f>R31+S31</f>
        <v>0.5494212962962962</v>
      </c>
      <c r="V31" s="23" t="s">
        <v>5</v>
      </c>
      <c r="W31" s="23"/>
    </row>
    <row r="32" spans="2:23" s="22" customFormat="1" ht="20.25" customHeight="1">
      <c r="B32" s="23" t="s">
        <v>28</v>
      </c>
      <c r="C32" s="23">
        <v>201</v>
      </c>
      <c r="D32" s="22" t="s">
        <v>112</v>
      </c>
      <c r="E32" s="23"/>
      <c r="F32" s="23" t="s">
        <v>127</v>
      </c>
      <c r="G32" s="30" t="s">
        <v>121</v>
      </c>
      <c r="H32" s="31">
        <v>1</v>
      </c>
      <c r="I32" s="31">
        <v>3</v>
      </c>
      <c r="J32" s="31">
        <v>2</v>
      </c>
      <c r="K32" s="31">
        <v>0</v>
      </c>
      <c r="L32" s="31">
        <v>2</v>
      </c>
      <c r="M32" s="31">
        <v>3</v>
      </c>
      <c r="N32" s="31">
        <v>3</v>
      </c>
      <c r="O32" s="31">
        <v>1</v>
      </c>
      <c r="P32" s="40">
        <f t="shared" si="4"/>
        <v>15</v>
      </c>
      <c r="Q32" s="33">
        <f t="shared" si="5"/>
        <v>0.0009259259259259259</v>
      </c>
      <c r="R32" s="24">
        <f t="shared" si="6"/>
        <v>0.5495370370370369</v>
      </c>
      <c r="S32" s="24"/>
      <c r="T32" s="23"/>
      <c r="U32" s="24">
        <f>R32+S32</f>
        <v>0.5495370370370369</v>
      </c>
      <c r="V32" s="23" t="s">
        <v>5</v>
      </c>
      <c r="W32" s="23"/>
    </row>
    <row r="33" spans="2:23" s="22" customFormat="1" ht="20.25" customHeight="1">
      <c r="B33" s="23" t="s">
        <v>28</v>
      </c>
      <c r="C33" s="23">
        <v>203</v>
      </c>
      <c r="D33" s="22" t="s">
        <v>114</v>
      </c>
      <c r="E33" s="23"/>
      <c r="F33" s="23"/>
      <c r="G33" s="30" t="s">
        <v>122</v>
      </c>
      <c r="H33" s="31">
        <v>2</v>
      </c>
      <c r="I33" s="31">
        <v>2</v>
      </c>
      <c r="J33" s="31">
        <v>3</v>
      </c>
      <c r="K33" s="31">
        <v>1</v>
      </c>
      <c r="L33" s="31">
        <v>2</v>
      </c>
      <c r="M33" s="31">
        <v>2</v>
      </c>
      <c r="N33" s="31">
        <v>2</v>
      </c>
      <c r="O33" s="31">
        <v>1</v>
      </c>
      <c r="P33" s="40">
        <f t="shared" si="4"/>
        <v>15</v>
      </c>
      <c r="Q33" s="33">
        <f t="shared" si="5"/>
        <v>0.0009259259259259259</v>
      </c>
      <c r="R33" s="24">
        <f t="shared" si="6"/>
        <v>0.5495370370370369</v>
      </c>
      <c r="S33" s="24"/>
      <c r="T33" s="23"/>
      <c r="U33" s="24">
        <f t="shared" si="7"/>
        <v>0.5495370370370369</v>
      </c>
      <c r="V33" s="23" t="s">
        <v>5</v>
      </c>
      <c r="W33" s="23"/>
    </row>
    <row r="34" spans="2:23" s="22" customFormat="1" ht="20.25" customHeight="1">
      <c r="B34" s="23" t="s">
        <v>28</v>
      </c>
      <c r="C34" s="23">
        <v>219</v>
      </c>
      <c r="D34" s="22" t="s">
        <v>197</v>
      </c>
      <c r="E34" s="23"/>
      <c r="F34" s="23" t="s">
        <v>198</v>
      </c>
      <c r="G34" s="30" t="s">
        <v>196</v>
      </c>
      <c r="H34" s="31">
        <v>0</v>
      </c>
      <c r="I34" s="31">
        <v>3</v>
      </c>
      <c r="J34" s="31">
        <v>3</v>
      </c>
      <c r="K34" s="31">
        <v>1</v>
      </c>
      <c r="L34" s="31">
        <v>2</v>
      </c>
      <c r="M34" s="31">
        <v>2</v>
      </c>
      <c r="N34" s="31">
        <v>3</v>
      </c>
      <c r="O34" s="31">
        <v>1</v>
      </c>
      <c r="P34" s="40">
        <f t="shared" si="4"/>
        <v>15</v>
      </c>
      <c r="Q34" s="33">
        <f t="shared" si="5"/>
        <v>0.0009259259259259259</v>
      </c>
      <c r="R34" s="24">
        <f t="shared" si="6"/>
        <v>0.5495370370370369</v>
      </c>
      <c r="S34" s="24"/>
      <c r="T34" s="23"/>
      <c r="U34" s="24">
        <f aca="true" t="shared" si="8" ref="U34:U40">R34+S34</f>
        <v>0.5495370370370369</v>
      </c>
      <c r="V34" s="23" t="s">
        <v>5</v>
      </c>
      <c r="W34" s="23"/>
    </row>
    <row r="35" spans="2:23" s="22" customFormat="1" ht="20.25" customHeight="1">
      <c r="B35" s="23" t="s">
        <v>31</v>
      </c>
      <c r="C35" s="23">
        <v>217</v>
      </c>
      <c r="D35" s="22" t="s">
        <v>188</v>
      </c>
      <c r="E35" s="23"/>
      <c r="F35" s="23" t="s">
        <v>189</v>
      </c>
      <c r="G35" s="30" t="s">
        <v>125</v>
      </c>
      <c r="H35" s="31">
        <v>2</v>
      </c>
      <c r="I35" s="31">
        <v>2</v>
      </c>
      <c r="J35" s="31">
        <v>3</v>
      </c>
      <c r="K35" s="31">
        <v>0</v>
      </c>
      <c r="L35" s="31">
        <v>2</v>
      </c>
      <c r="M35" s="31">
        <v>2</v>
      </c>
      <c r="N35" s="31">
        <v>2</v>
      </c>
      <c r="O35" s="31">
        <v>1</v>
      </c>
      <c r="P35" s="40">
        <f t="shared" si="4"/>
        <v>14</v>
      </c>
      <c r="Q35" s="33">
        <f t="shared" si="5"/>
        <v>0.0010416666666666667</v>
      </c>
      <c r="R35" s="24">
        <f t="shared" si="6"/>
        <v>0.5496527777777778</v>
      </c>
      <c r="S35" s="24"/>
      <c r="T35" s="23"/>
      <c r="U35" s="24">
        <f t="shared" si="8"/>
        <v>0.5496527777777778</v>
      </c>
      <c r="V35" s="23" t="s">
        <v>5</v>
      </c>
      <c r="W35" s="23"/>
    </row>
    <row r="36" spans="2:23" s="22" customFormat="1" ht="20.25" customHeight="1">
      <c r="B36" s="23" t="s">
        <v>32</v>
      </c>
      <c r="C36" s="23">
        <v>218</v>
      </c>
      <c r="D36" s="22" t="s">
        <v>194</v>
      </c>
      <c r="E36" s="23"/>
      <c r="F36" s="23" t="s">
        <v>195</v>
      </c>
      <c r="G36" s="30" t="s">
        <v>196</v>
      </c>
      <c r="H36" s="31">
        <v>1</v>
      </c>
      <c r="I36" s="31">
        <v>3</v>
      </c>
      <c r="J36" s="31">
        <v>2</v>
      </c>
      <c r="K36" s="31">
        <v>0</v>
      </c>
      <c r="L36" s="31">
        <v>2</v>
      </c>
      <c r="M36" s="31">
        <v>2</v>
      </c>
      <c r="N36" s="31">
        <v>2</v>
      </c>
      <c r="O36" s="31">
        <v>1</v>
      </c>
      <c r="P36" s="40">
        <f t="shared" si="4"/>
        <v>13</v>
      </c>
      <c r="Q36" s="33">
        <f t="shared" si="5"/>
        <v>0.0011574074074074073</v>
      </c>
      <c r="R36" s="24">
        <f t="shared" si="6"/>
        <v>0.5497685185185185</v>
      </c>
      <c r="S36" s="24"/>
      <c r="T36" s="23"/>
      <c r="U36" s="24">
        <f t="shared" si="8"/>
        <v>0.5497685185185185</v>
      </c>
      <c r="V36" s="23" t="s">
        <v>5</v>
      </c>
      <c r="W36" s="23"/>
    </row>
    <row r="37" spans="2:23" s="22" customFormat="1" ht="20.25" customHeight="1">
      <c r="B37" s="23" t="s">
        <v>32</v>
      </c>
      <c r="C37" s="23">
        <v>221</v>
      </c>
      <c r="D37" s="22" t="s">
        <v>200</v>
      </c>
      <c r="E37" s="23"/>
      <c r="F37" s="23" t="s">
        <v>201</v>
      </c>
      <c r="G37" s="30" t="s">
        <v>202</v>
      </c>
      <c r="H37" s="31">
        <v>1</v>
      </c>
      <c r="I37" s="31">
        <v>2</v>
      </c>
      <c r="J37" s="31">
        <v>3</v>
      </c>
      <c r="K37" s="31">
        <v>1</v>
      </c>
      <c r="L37" s="31">
        <v>2</v>
      </c>
      <c r="M37" s="31">
        <v>2</v>
      </c>
      <c r="N37" s="31">
        <v>2</v>
      </c>
      <c r="O37" s="31">
        <v>0</v>
      </c>
      <c r="P37" s="40">
        <f t="shared" si="4"/>
        <v>13</v>
      </c>
      <c r="Q37" s="33">
        <f t="shared" si="5"/>
        <v>0.0011574074074074073</v>
      </c>
      <c r="R37" s="24">
        <f t="shared" si="6"/>
        <v>0.5497685185185185</v>
      </c>
      <c r="S37" s="24"/>
      <c r="T37" s="23"/>
      <c r="U37" s="24">
        <f t="shared" si="8"/>
        <v>0.5497685185185185</v>
      </c>
      <c r="V37" s="23" t="s">
        <v>5</v>
      </c>
      <c r="W37" s="23"/>
    </row>
    <row r="38" spans="2:23" s="22" customFormat="1" ht="20.25" customHeight="1">
      <c r="B38" s="23" t="s">
        <v>221</v>
      </c>
      <c r="C38" s="23">
        <v>220</v>
      </c>
      <c r="D38" s="22" t="s">
        <v>199</v>
      </c>
      <c r="E38" s="23">
        <v>2002</v>
      </c>
      <c r="F38" s="23"/>
      <c r="G38" s="30" t="s">
        <v>14</v>
      </c>
      <c r="H38" s="31">
        <v>0</v>
      </c>
      <c r="I38" s="31">
        <v>2</v>
      </c>
      <c r="J38" s="31">
        <v>1</v>
      </c>
      <c r="K38" s="31">
        <v>0</v>
      </c>
      <c r="L38" s="31">
        <v>2</v>
      </c>
      <c r="M38" s="31">
        <v>2</v>
      </c>
      <c r="N38" s="31">
        <v>2</v>
      </c>
      <c r="O38" s="31">
        <v>1</v>
      </c>
      <c r="P38" s="40">
        <f t="shared" si="4"/>
        <v>10</v>
      </c>
      <c r="Q38" s="33">
        <f t="shared" si="5"/>
        <v>0.0015046296296296294</v>
      </c>
      <c r="R38" s="24">
        <f t="shared" si="6"/>
        <v>0.5501157407407407</v>
      </c>
      <c r="S38" s="24"/>
      <c r="T38" s="23"/>
      <c r="U38" s="24">
        <f t="shared" si="8"/>
        <v>0.5501157407407407</v>
      </c>
      <c r="V38" s="23" t="s">
        <v>5</v>
      </c>
      <c r="W38" s="23"/>
    </row>
    <row r="39" spans="2:23" s="22" customFormat="1" ht="20.25" customHeight="1">
      <c r="B39" s="23" t="s">
        <v>222</v>
      </c>
      <c r="C39" s="23">
        <v>222</v>
      </c>
      <c r="D39" s="22" t="s">
        <v>203</v>
      </c>
      <c r="E39" s="23">
        <v>2002</v>
      </c>
      <c r="F39" s="23"/>
      <c r="G39" s="30" t="s">
        <v>202</v>
      </c>
      <c r="H39" s="31">
        <v>0</v>
      </c>
      <c r="I39" s="31">
        <v>1</v>
      </c>
      <c r="J39" s="31">
        <v>0</v>
      </c>
      <c r="K39" s="31">
        <v>1</v>
      </c>
      <c r="L39" s="31">
        <v>1</v>
      </c>
      <c r="M39" s="31">
        <v>2</v>
      </c>
      <c r="N39" s="31">
        <v>2</v>
      </c>
      <c r="O39" s="31">
        <v>0</v>
      </c>
      <c r="P39" s="40">
        <f t="shared" si="4"/>
        <v>7</v>
      </c>
      <c r="Q39" s="33">
        <f t="shared" si="5"/>
        <v>0.0018518518518518517</v>
      </c>
      <c r="R39" s="24">
        <f t="shared" si="6"/>
        <v>0.5504629629629629</v>
      </c>
      <c r="S39" s="24"/>
      <c r="T39" s="23"/>
      <c r="U39" s="24">
        <f t="shared" si="8"/>
        <v>0.5504629629629629</v>
      </c>
      <c r="V39" s="23" t="s">
        <v>5</v>
      </c>
      <c r="W39" s="23"/>
    </row>
    <row r="40" spans="2:23" s="22" customFormat="1" ht="20.25" customHeight="1">
      <c r="B40" s="23"/>
      <c r="C40" s="23"/>
      <c r="E40" s="23"/>
      <c r="F40" s="23"/>
      <c r="G40" s="30"/>
      <c r="H40" s="31"/>
      <c r="I40" s="31"/>
      <c r="J40" s="31"/>
      <c r="K40" s="31"/>
      <c r="L40" s="31"/>
      <c r="M40" s="31"/>
      <c r="N40" s="31"/>
      <c r="O40" s="31"/>
      <c r="P40" s="40"/>
      <c r="Q40" s="33">
        <f t="shared" si="5"/>
        <v>0.002662037037037037</v>
      </c>
      <c r="R40" s="24">
        <f t="shared" si="6"/>
        <v>0.5512731481481481</v>
      </c>
      <c r="S40" s="24"/>
      <c r="T40" s="23"/>
      <c r="U40" s="24">
        <f t="shared" si="8"/>
        <v>0.5512731481481481</v>
      </c>
      <c r="V40" s="23" t="s">
        <v>5</v>
      </c>
      <c r="W40" s="23"/>
    </row>
    <row r="41" spans="8:18" ht="20.25" customHeight="1">
      <c r="H41" s="8"/>
      <c r="I41" s="8"/>
      <c r="J41" s="8"/>
      <c r="K41" s="8"/>
      <c r="L41" s="8"/>
      <c r="M41" s="8"/>
      <c r="N41" s="8"/>
      <c r="O41" s="8"/>
      <c r="R41" s="2"/>
    </row>
    <row r="42" spans="8:18" ht="20.25" customHeight="1">
      <c r="H42" s="8"/>
      <c r="I42" s="8"/>
      <c r="J42" s="8"/>
      <c r="K42" s="8"/>
      <c r="L42" s="8"/>
      <c r="M42" s="8"/>
      <c r="N42" s="8"/>
      <c r="O42" s="8"/>
      <c r="R42" s="2"/>
    </row>
    <row r="43" spans="8:18" ht="20.25" customHeight="1">
      <c r="H43" s="8"/>
      <c r="I43" s="8"/>
      <c r="J43" s="8"/>
      <c r="K43" s="8"/>
      <c r="L43" s="8"/>
      <c r="M43" s="8"/>
      <c r="N43" s="8"/>
      <c r="O43" s="8"/>
      <c r="R43" s="2"/>
    </row>
    <row r="44" spans="8:18" ht="12.75">
      <c r="H44" s="8"/>
      <c r="I44" s="8"/>
      <c r="J44" s="8"/>
      <c r="K44" s="8"/>
      <c r="L44" s="8"/>
      <c r="M44" s="8"/>
      <c r="N44" s="8"/>
      <c r="O44" s="8"/>
      <c r="R44" s="2"/>
    </row>
    <row r="45" spans="8:18" ht="12.75">
      <c r="H45" s="8"/>
      <c r="I45" s="8"/>
      <c r="J45" s="8"/>
      <c r="K45" s="8"/>
      <c r="L45" s="8"/>
      <c r="M45" s="8"/>
      <c r="N45" s="8"/>
      <c r="O45" s="8"/>
      <c r="R45" s="2"/>
    </row>
    <row r="46" spans="8:18" ht="12.75">
      <c r="H46" s="8"/>
      <c r="I46" s="8"/>
      <c r="J46" s="8"/>
      <c r="K46" s="8"/>
      <c r="L46" s="8"/>
      <c r="M46" s="8"/>
      <c r="N46" s="8"/>
      <c r="O46" s="8"/>
      <c r="R46" s="2"/>
    </row>
    <row r="47" spans="8:18" ht="12.75">
      <c r="H47" s="8"/>
      <c r="I47" s="8"/>
      <c r="J47" s="8"/>
      <c r="K47" s="8"/>
      <c r="L47" s="8"/>
      <c r="M47" s="8"/>
      <c r="N47" s="8"/>
      <c r="O47" s="8"/>
      <c r="R47" s="2"/>
    </row>
    <row r="48" spans="8:18" ht="12.75">
      <c r="H48" s="8"/>
      <c r="I48" s="8"/>
      <c r="J48" s="8"/>
      <c r="K48" s="8"/>
      <c r="L48" s="8"/>
      <c r="M48" s="8"/>
      <c r="N48" s="8"/>
      <c r="O48" s="8"/>
      <c r="R48" s="2"/>
    </row>
    <row r="49" spans="8:18" ht="12.75">
      <c r="H49" s="8"/>
      <c r="I49" s="8"/>
      <c r="J49" s="8"/>
      <c r="K49" s="8"/>
      <c r="L49" s="8"/>
      <c r="M49" s="8"/>
      <c r="N49" s="8"/>
      <c r="O49" s="8"/>
      <c r="R49" s="2"/>
    </row>
    <row r="50" spans="8:18" ht="12.75">
      <c r="H50" s="8"/>
      <c r="I50" s="8"/>
      <c r="J50" s="8"/>
      <c r="K50" s="8"/>
      <c r="L50" s="8"/>
      <c r="M50" s="8"/>
      <c r="N50" s="8"/>
      <c r="O50" s="8"/>
      <c r="R50" s="2"/>
    </row>
    <row r="51" spans="8:18" ht="12.75">
      <c r="H51" s="8"/>
      <c r="I51" s="8"/>
      <c r="J51" s="8"/>
      <c r="K51" s="8"/>
      <c r="L51" s="8"/>
      <c r="M51" s="8"/>
      <c r="N51" s="8"/>
      <c r="O51" s="8"/>
      <c r="R51" s="2"/>
    </row>
    <row r="52" spans="8:18" ht="12.75">
      <c r="H52" s="8"/>
      <c r="I52" s="8"/>
      <c r="J52" s="8"/>
      <c r="K52" s="8"/>
      <c r="L52" s="8"/>
      <c r="M52" s="8"/>
      <c r="N52" s="8"/>
      <c r="O52" s="8"/>
      <c r="R52" s="2"/>
    </row>
    <row r="53" spans="8:18" ht="12.75">
      <c r="H53" s="8"/>
      <c r="I53" s="8"/>
      <c r="J53" s="8"/>
      <c r="K53" s="8"/>
      <c r="L53" s="8"/>
      <c r="M53" s="8"/>
      <c r="N53" s="8"/>
      <c r="O53" s="8"/>
      <c r="R53" s="2"/>
    </row>
    <row r="54" spans="8:18" ht="12.75">
      <c r="H54" s="8"/>
      <c r="I54" s="8"/>
      <c r="J54" s="8"/>
      <c r="K54" s="8"/>
      <c r="L54" s="8"/>
      <c r="M54" s="8"/>
      <c r="N54" s="8"/>
      <c r="O54" s="8"/>
      <c r="R54" s="2"/>
    </row>
    <row r="55" spans="8:18" ht="12.75">
      <c r="H55" s="8"/>
      <c r="I55" s="8"/>
      <c r="J55" s="8"/>
      <c r="K55" s="8"/>
      <c r="L55" s="8"/>
      <c r="M55" s="8"/>
      <c r="N55" s="8"/>
      <c r="O55" s="8"/>
      <c r="R55" s="2"/>
    </row>
    <row r="56" spans="8:18" ht="12.75">
      <c r="H56" s="8"/>
      <c r="I56" s="8"/>
      <c r="J56" s="8"/>
      <c r="K56" s="8"/>
      <c r="L56" s="8"/>
      <c r="M56" s="8"/>
      <c r="N56" s="8"/>
      <c r="O56" s="8"/>
      <c r="R56" s="2"/>
    </row>
    <row r="57" spans="8:18" ht="12.75">
      <c r="H57" s="8"/>
      <c r="I57" s="8"/>
      <c r="J57" s="8"/>
      <c r="K57" s="8"/>
      <c r="L57" s="8"/>
      <c r="M57" s="8"/>
      <c r="N57" s="8"/>
      <c r="O57" s="8"/>
      <c r="R57" s="2"/>
    </row>
    <row r="58" spans="8:18" ht="12.75">
      <c r="H58" s="8"/>
      <c r="I58" s="8"/>
      <c r="J58" s="8"/>
      <c r="K58" s="8"/>
      <c r="L58" s="8"/>
      <c r="M58" s="8"/>
      <c r="N58" s="8"/>
      <c r="O58" s="8"/>
      <c r="R58" s="2"/>
    </row>
    <row r="59" spans="8:18" ht="12.75">
      <c r="H59" s="8"/>
      <c r="I59" s="8"/>
      <c r="J59" s="8"/>
      <c r="K59" s="8"/>
      <c r="L59" s="8"/>
      <c r="M59" s="8"/>
      <c r="N59" s="8"/>
      <c r="O59" s="8"/>
      <c r="R59" s="2"/>
    </row>
    <row r="60" spans="8:18" ht="12.75">
      <c r="H60" s="8"/>
      <c r="I60" s="8"/>
      <c r="J60" s="8"/>
      <c r="K60" s="8"/>
      <c r="L60" s="8"/>
      <c r="M60" s="8"/>
      <c r="N60" s="8"/>
      <c r="O60" s="8"/>
      <c r="R60" s="2"/>
    </row>
    <row r="61" spans="8:18" ht="12.75">
      <c r="H61" s="8"/>
      <c r="I61" s="8"/>
      <c r="J61" s="8"/>
      <c r="K61" s="8"/>
      <c r="L61" s="8"/>
      <c r="M61" s="8"/>
      <c r="N61" s="8"/>
      <c r="O61" s="8"/>
      <c r="R61" s="2"/>
    </row>
    <row r="62" spans="8:18" ht="12.75">
      <c r="H62" s="8"/>
      <c r="I62" s="8"/>
      <c r="J62" s="8"/>
      <c r="K62" s="8"/>
      <c r="L62" s="8"/>
      <c r="M62" s="8"/>
      <c r="N62" s="8"/>
      <c r="O62" s="8"/>
      <c r="R62" s="2"/>
    </row>
    <row r="63" spans="8:18" ht="12.75">
      <c r="H63" s="8"/>
      <c r="I63" s="8"/>
      <c r="J63" s="8"/>
      <c r="K63" s="8"/>
      <c r="L63" s="8"/>
      <c r="M63" s="8"/>
      <c r="N63" s="8"/>
      <c r="O63" s="8"/>
      <c r="R63" s="2"/>
    </row>
    <row r="64" spans="8:18" ht="12.75">
      <c r="H64" s="8"/>
      <c r="I64" s="8"/>
      <c r="J64" s="8"/>
      <c r="K64" s="8"/>
      <c r="L64" s="8"/>
      <c r="M64" s="8"/>
      <c r="N64" s="8"/>
      <c r="O64" s="8"/>
      <c r="R64" s="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7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T12" sqref="T12"/>
    </sheetView>
  </sheetViews>
  <sheetFormatPr defaultColWidth="11.421875" defaultRowHeight="12.75" outlineLevelCol="1"/>
  <cols>
    <col min="1" max="1" width="7.28125" style="0" hidden="1" customWidth="1"/>
    <col min="4" max="4" width="30.00390625" style="0" bestFit="1" customWidth="1"/>
    <col min="5" max="5" width="8.28125" style="4" customWidth="1"/>
    <col min="6" max="6" width="19.57421875" style="4" bestFit="1" customWidth="1"/>
    <col min="7" max="7" width="42.7109375" style="0" bestFit="1" customWidth="1"/>
    <col min="8" max="15" width="6.00390625" style="4" hidden="1" customWidth="1" outlineLevel="1"/>
    <col min="16" max="16" width="9.140625" style="4" hidden="1" customWidth="1" outlineLevel="1"/>
    <col min="17" max="17" width="13.7109375" style="4" hidden="1" customWidth="1" outlineLevel="1"/>
    <col min="18" max="18" width="12.7109375" style="0" hidden="1" customWidth="1" outlineLevel="1" collapsed="1"/>
    <col min="19" max="19" width="13.7109375" style="0" customWidth="1" collapsed="1"/>
    <col min="20" max="20" width="16.421875" style="4" bestFit="1" customWidth="1"/>
    <col min="21" max="21" width="15.421875" style="4" customWidth="1"/>
    <col min="22" max="22" width="13.7109375" style="4" bestFit="1" customWidth="1"/>
    <col min="23" max="23" width="11.421875" style="4" customWidth="1"/>
  </cols>
  <sheetData>
    <row r="1" spans="2:23" s="9" customFormat="1" ht="20.25">
      <c r="B1" s="10"/>
      <c r="C1" s="11"/>
      <c r="D1" s="10"/>
      <c r="E1" s="11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10"/>
      <c r="V1" s="20">
        <v>0.00011574074074074073</v>
      </c>
      <c r="W1" s="11"/>
    </row>
    <row r="2" spans="3:23" s="9" customFormat="1" ht="18.75">
      <c r="C2" s="12"/>
      <c r="E2" s="13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V2" s="12"/>
      <c r="W2" s="12"/>
    </row>
    <row r="3" spans="3:23" s="9" customFormat="1" ht="18.75">
      <c r="C3" s="12"/>
      <c r="E3" s="13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V3" s="12"/>
      <c r="W3" s="12"/>
    </row>
    <row r="4" spans="3:23" s="9" customFormat="1" ht="18.75">
      <c r="C4" s="12"/>
      <c r="E4" s="14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V4" s="12"/>
      <c r="W4" s="12"/>
    </row>
    <row r="5" spans="3:23" s="9" customFormat="1" ht="18.75">
      <c r="C5" s="12"/>
      <c r="E5" s="15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12"/>
      <c r="W5" s="12"/>
    </row>
    <row r="6" spans="3:23" s="9" customFormat="1" ht="18.75">
      <c r="C6" s="12"/>
      <c r="E6" s="15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V6" s="12"/>
      <c r="W6" s="12"/>
    </row>
    <row r="7" spans="3:23" s="9" customFormat="1" ht="18.75">
      <c r="C7" s="12"/>
      <c r="E7" s="12"/>
      <c r="F7" s="13" t="s">
        <v>217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</row>
    <row r="8" spans="3:23" s="9" customFormat="1" ht="13.5" thickBot="1">
      <c r="C8" s="12"/>
      <c r="E8" s="12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1"/>
      <c r="V8" s="12"/>
      <c r="W8" s="12"/>
    </row>
    <row r="9" spans="3:23" s="9" customFormat="1" ht="15.75">
      <c r="C9" s="12"/>
      <c r="E9" s="12"/>
      <c r="F9" s="12"/>
      <c r="H9" s="12"/>
      <c r="I9" s="12"/>
      <c r="J9" s="12"/>
      <c r="K9" s="12"/>
      <c r="L9" s="12"/>
      <c r="M9" s="12"/>
      <c r="N9" s="12"/>
      <c r="O9" s="12"/>
      <c r="P9" s="12"/>
      <c r="Q9" s="42" t="s">
        <v>96</v>
      </c>
      <c r="R9" s="43">
        <v>0.5729166666666666</v>
      </c>
      <c r="S9" s="12"/>
      <c r="T9" s="12"/>
      <c r="V9" s="12"/>
      <c r="W9" s="12"/>
    </row>
    <row r="10" spans="1:24" s="3" customFormat="1" ht="19.5" customHeight="1">
      <c r="A10" s="3" t="s">
        <v>7</v>
      </c>
      <c r="B10" s="39" t="s">
        <v>8</v>
      </c>
      <c r="C10" s="39" t="s">
        <v>9</v>
      </c>
      <c r="D10" s="39" t="s">
        <v>10</v>
      </c>
      <c r="E10" s="39" t="s">
        <v>45</v>
      </c>
      <c r="F10" s="39" t="s">
        <v>11</v>
      </c>
      <c r="G10" s="39" t="s">
        <v>12</v>
      </c>
      <c r="H10" s="39" t="s">
        <v>88</v>
      </c>
      <c r="I10" s="39" t="s">
        <v>89</v>
      </c>
      <c r="J10" s="39" t="s">
        <v>90</v>
      </c>
      <c r="K10" s="39" t="s">
        <v>91</v>
      </c>
      <c r="L10" s="39" t="s">
        <v>92</v>
      </c>
      <c r="M10" s="39" t="s">
        <v>93</v>
      </c>
      <c r="N10" s="39" t="s">
        <v>94</v>
      </c>
      <c r="O10" s="39" t="s">
        <v>95</v>
      </c>
      <c r="P10" s="39" t="s">
        <v>87</v>
      </c>
      <c r="Q10" s="39" t="s">
        <v>97</v>
      </c>
      <c r="R10" s="39" t="s">
        <v>98</v>
      </c>
      <c r="S10" s="39" t="s">
        <v>4</v>
      </c>
      <c r="T10" s="39" t="s">
        <v>3</v>
      </c>
      <c r="U10" s="5" t="s">
        <v>2</v>
      </c>
      <c r="V10" s="5" t="s">
        <v>0</v>
      </c>
      <c r="W10" s="7" t="s">
        <v>1</v>
      </c>
      <c r="X10" s="7"/>
    </row>
    <row r="11" spans="1:26" s="17" customFormat="1" ht="20.25" customHeight="1" thickBot="1">
      <c r="A11" s="16"/>
      <c r="B11" s="55" t="str">
        <f>CONCATENATE($F$7," - weiblich")</f>
        <v>Ergebnisliste XC: U13  - weiblich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7"/>
      <c r="P11" s="56">
        <v>23</v>
      </c>
      <c r="Q11" s="38"/>
      <c r="R11" s="18"/>
      <c r="S11" s="18"/>
      <c r="T11" s="18"/>
      <c r="U11" s="18"/>
      <c r="V11" s="18"/>
      <c r="W11" s="18" t="s">
        <v>5</v>
      </c>
      <c r="X11" s="18"/>
      <c r="Y11" s="19"/>
      <c r="Z11" s="19"/>
    </row>
    <row r="12" spans="1:23" s="22" customFormat="1" ht="20.25" customHeight="1">
      <c r="A12" s="44">
        <v>6</v>
      </c>
      <c r="B12" s="23" t="s">
        <v>17</v>
      </c>
      <c r="C12" s="23">
        <v>234</v>
      </c>
      <c r="D12" s="22" t="s">
        <v>50</v>
      </c>
      <c r="E12" s="23"/>
      <c r="F12" s="23" t="s">
        <v>51</v>
      </c>
      <c r="G12" s="30" t="s">
        <v>6</v>
      </c>
      <c r="H12" s="31">
        <v>3</v>
      </c>
      <c r="I12" s="31">
        <v>2</v>
      </c>
      <c r="J12" s="31">
        <v>3</v>
      </c>
      <c r="K12" s="31">
        <v>3</v>
      </c>
      <c r="L12" s="31">
        <v>2</v>
      </c>
      <c r="M12" s="31">
        <v>3</v>
      </c>
      <c r="N12" s="31">
        <v>3</v>
      </c>
      <c r="O12" s="31">
        <v>1</v>
      </c>
      <c r="P12" s="40">
        <f aca="true" t="shared" si="0" ref="P12:P18">SUM(H12:O12)</f>
        <v>20</v>
      </c>
      <c r="Q12" s="33">
        <f aca="true" t="shared" si="1" ref="Q12:Q18">($P$11-P12)*$V$1</f>
        <v>0.0003472222222222222</v>
      </c>
      <c r="R12" s="24">
        <f aca="true" t="shared" si="2" ref="R12:R18">$R$9+Q12</f>
        <v>0.5732638888888889</v>
      </c>
      <c r="S12" s="24">
        <v>0.01525462962962963</v>
      </c>
      <c r="T12" s="23">
        <v>3</v>
      </c>
      <c r="U12" s="24">
        <f aca="true" t="shared" si="3" ref="U12:U18">R12+S12</f>
        <v>0.5885185185185186</v>
      </c>
      <c r="V12" s="23"/>
      <c r="W12" s="23" t="s">
        <v>5</v>
      </c>
    </row>
    <row r="13" spans="1:23" s="22" customFormat="1" ht="20.25" customHeight="1">
      <c r="A13" s="44">
        <v>10</v>
      </c>
      <c r="B13" s="23" t="s">
        <v>18</v>
      </c>
      <c r="C13" s="23">
        <v>235</v>
      </c>
      <c r="D13" s="22" t="s">
        <v>135</v>
      </c>
      <c r="E13" s="23"/>
      <c r="F13" s="23"/>
      <c r="G13" s="30" t="s">
        <v>123</v>
      </c>
      <c r="H13" s="31">
        <v>2</v>
      </c>
      <c r="I13" s="31">
        <v>3</v>
      </c>
      <c r="J13" s="31">
        <v>3</v>
      </c>
      <c r="K13" s="31">
        <v>3</v>
      </c>
      <c r="L13" s="31">
        <v>2</v>
      </c>
      <c r="M13" s="31">
        <v>3</v>
      </c>
      <c r="N13" s="31">
        <v>3</v>
      </c>
      <c r="O13" s="31">
        <v>1</v>
      </c>
      <c r="P13" s="40">
        <f t="shared" si="0"/>
        <v>20</v>
      </c>
      <c r="Q13" s="33">
        <f t="shared" si="1"/>
        <v>0.0003472222222222222</v>
      </c>
      <c r="R13" s="24">
        <f t="shared" si="2"/>
        <v>0.5732638888888889</v>
      </c>
      <c r="S13" s="24">
        <v>0.015902777777777776</v>
      </c>
      <c r="T13" s="23">
        <v>3</v>
      </c>
      <c r="U13" s="24">
        <f t="shared" si="3"/>
        <v>0.5891666666666667</v>
      </c>
      <c r="V13" s="23"/>
      <c r="W13" s="23" t="s">
        <v>5</v>
      </c>
    </row>
    <row r="14" spans="1:23" s="22" customFormat="1" ht="20.25" customHeight="1">
      <c r="A14" s="44">
        <v>15</v>
      </c>
      <c r="B14" s="23" t="s">
        <v>19</v>
      </c>
      <c r="C14" s="23">
        <v>231</v>
      </c>
      <c r="D14" s="22" t="s">
        <v>133</v>
      </c>
      <c r="E14" s="23"/>
      <c r="F14" s="23" t="s">
        <v>137</v>
      </c>
      <c r="G14" s="30" t="s">
        <v>138</v>
      </c>
      <c r="H14" s="31">
        <v>2</v>
      </c>
      <c r="I14" s="31">
        <v>3</v>
      </c>
      <c r="J14" s="31">
        <v>3</v>
      </c>
      <c r="K14" s="31">
        <v>2</v>
      </c>
      <c r="L14" s="31">
        <v>2</v>
      </c>
      <c r="M14" s="31">
        <v>2</v>
      </c>
      <c r="N14" s="31">
        <v>3</v>
      </c>
      <c r="O14" s="31">
        <v>1</v>
      </c>
      <c r="P14" s="40">
        <f t="shared" si="0"/>
        <v>18</v>
      </c>
      <c r="Q14" s="33">
        <f t="shared" si="1"/>
        <v>0.0005787037037037037</v>
      </c>
      <c r="R14" s="24">
        <f t="shared" si="2"/>
        <v>0.5734953703703703</v>
      </c>
      <c r="S14" s="24">
        <v>0.01716435185185185</v>
      </c>
      <c r="T14" s="23">
        <v>3</v>
      </c>
      <c r="U14" s="24">
        <f t="shared" si="3"/>
        <v>0.5906597222222222</v>
      </c>
      <c r="V14" s="23"/>
      <c r="W14" s="23" t="s">
        <v>5</v>
      </c>
    </row>
    <row r="15" spans="1:23" s="22" customFormat="1" ht="20.25" customHeight="1">
      <c r="A15" s="44">
        <v>16</v>
      </c>
      <c r="B15" s="23" t="s">
        <v>20</v>
      </c>
      <c r="C15" s="23">
        <v>237</v>
      </c>
      <c r="D15" s="22" t="s">
        <v>183</v>
      </c>
      <c r="E15" s="23"/>
      <c r="F15" s="23" t="s">
        <v>184</v>
      </c>
      <c r="G15" s="30" t="s">
        <v>185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1</v>
      </c>
      <c r="P15" s="40">
        <f t="shared" si="0"/>
        <v>22</v>
      </c>
      <c r="Q15" s="33">
        <f t="shared" si="1"/>
        <v>0.00011574074074074073</v>
      </c>
      <c r="R15" s="24">
        <f t="shared" si="2"/>
        <v>0.5730324074074074</v>
      </c>
      <c r="S15" s="24">
        <v>0.017708333333333333</v>
      </c>
      <c r="T15" s="23">
        <v>3</v>
      </c>
      <c r="U15" s="24">
        <f t="shared" si="3"/>
        <v>0.5907407407407407</v>
      </c>
      <c r="V15" s="23"/>
      <c r="W15" s="23" t="s">
        <v>5</v>
      </c>
    </row>
    <row r="16" spans="1:23" s="22" customFormat="1" ht="20.25" customHeight="1">
      <c r="A16" s="44">
        <v>3</v>
      </c>
      <c r="B16" s="23" t="s">
        <v>21</v>
      </c>
      <c r="C16" s="23">
        <v>236</v>
      </c>
      <c r="D16" s="22" t="s">
        <v>136</v>
      </c>
      <c r="E16" s="23"/>
      <c r="F16" s="23"/>
      <c r="G16" s="30" t="s">
        <v>140</v>
      </c>
      <c r="H16" s="31">
        <v>2</v>
      </c>
      <c r="I16" s="31">
        <v>3</v>
      </c>
      <c r="J16" s="31">
        <v>2</v>
      </c>
      <c r="K16" s="31">
        <v>2</v>
      </c>
      <c r="L16" s="31">
        <v>0</v>
      </c>
      <c r="M16" s="31">
        <v>2</v>
      </c>
      <c r="N16" s="31">
        <v>3</v>
      </c>
      <c r="O16" s="31">
        <v>1</v>
      </c>
      <c r="P16" s="40">
        <f t="shared" si="0"/>
        <v>15</v>
      </c>
      <c r="Q16" s="33">
        <f t="shared" si="1"/>
        <v>0.0009259259259259259</v>
      </c>
      <c r="R16" s="24">
        <f t="shared" si="2"/>
        <v>0.5738425925925925</v>
      </c>
      <c r="S16" s="24">
        <v>0.013888888888888888</v>
      </c>
      <c r="T16" s="23">
        <v>2</v>
      </c>
      <c r="U16" s="24">
        <f t="shared" si="3"/>
        <v>0.5877314814814814</v>
      </c>
      <c r="V16" s="23"/>
      <c r="W16" s="23" t="s">
        <v>5</v>
      </c>
    </row>
    <row r="17" spans="1:23" s="22" customFormat="1" ht="20.25" customHeight="1">
      <c r="A17" s="44">
        <v>14</v>
      </c>
      <c r="B17" s="23" t="s">
        <v>22</v>
      </c>
      <c r="C17" s="23">
        <v>233</v>
      </c>
      <c r="D17" s="22" t="s">
        <v>134</v>
      </c>
      <c r="E17" s="23"/>
      <c r="F17" s="6"/>
      <c r="G17" s="30" t="s">
        <v>139</v>
      </c>
      <c r="H17" s="31">
        <v>1</v>
      </c>
      <c r="I17" s="31">
        <v>3</v>
      </c>
      <c r="J17" s="31">
        <v>2</v>
      </c>
      <c r="K17" s="31">
        <v>1</v>
      </c>
      <c r="L17" s="31">
        <v>2</v>
      </c>
      <c r="M17" s="31">
        <v>2</v>
      </c>
      <c r="N17" s="31">
        <v>2</v>
      </c>
      <c r="O17" s="31">
        <v>0</v>
      </c>
      <c r="P17" s="40">
        <f t="shared" si="0"/>
        <v>13</v>
      </c>
      <c r="Q17" s="49">
        <f t="shared" si="1"/>
        <v>0.0011574074074074073</v>
      </c>
      <c r="R17" s="24">
        <f t="shared" si="2"/>
        <v>0.5740740740740741</v>
      </c>
      <c r="S17" s="24">
        <v>0.016979166666666667</v>
      </c>
      <c r="T17" s="23">
        <v>2</v>
      </c>
      <c r="U17" s="24">
        <f t="shared" si="3"/>
        <v>0.5910532407407407</v>
      </c>
      <c r="V17" s="23"/>
      <c r="W17" s="23" t="s">
        <v>5</v>
      </c>
    </row>
    <row r="18" spans="1:23" s="22" customFormat="1" ht="20.25" customHeight="1">
      <c r="A18" s="44"/>
      <c r="B18" s="23" t="s">
        <v>111</v>
      </c>
      <c r="C18" s="23">
        <v>238</v>
      </c>
      <c r="D18" s="22" t="s">
        <v>204</v>
      </c>
      <c r="E18" s="23">
        <v>2002</v>
      </c>
      <c r="F18" s="23"/>
      <c r="G18" s="30" t="s">
        <v>205</v>
      </c>
      <c r="H18" s="31">
        <v>1</v>
      </c>
      <c r="I18" s="31">
        <v>3</v>
      </c>
      <c r="J18" s="31">
        <v>2</v>
      </c>
      <c r="K18" s="31">
        <v>2</v>
      </c>
      <c r="L18" s="31">
        <v>2</v>
      </c>
      <c r="M18" s="31">
        <v>2</v>
      </c>
      <c r="N18" s="31">
        <v>3</v>
      </c>
      <c r="O18" s="31">
        <v>1</v>
      </c>
      <c r="P18" s="40">
        <f t="shared" si="0"/>
        <v>16</v>
      </c>
      <c r="Q18" s="33">
        <f t="shared" si="1"/>
        <v>0.0008101851851851852</v>
      </c>
      <c r="R18" s="24">
        <f t="shared" si="2"/>
        <v>0.5737268518518518</v>
      </c>
      <c r="S18" s="24"/>
      <c r="T18" s="23"/>
      <c r="U18" s="24">
        <f t="shared" si="3"/>
        <v>0.5737268518518518</v>
      </c>
      <c r="V18" s="23"/>
      <c r="W18" s="23" t="s">
        <v>5</v>
      </c>
    </row>
    <row r="19" spans="1:26" s="17" customFormat="1" ht="20.25" customHeight="1">
      <c r="A19" s="16"/>
      <c r="B19" s="57" t="str">
        <f>CONCATENATE($F$7," - männlich")</f>
        <v>Ergebnisliste XC: U13  - männlich</v>
      </c>
      <c r="C19" s="18"/>
      <c r="D19" s="18"/>
      <c r="E19" s="18"/>
      <c r="F19" s="18"/>
      <c r="G19" s="2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18"/>
      <c r="S19" s="18"/>
      <c r="T19" s="18"/>
      <c r="U19" s="18"/>
      <c r="V19" s="18" t="s">
        <v>5</v>
      </c>
      <c r="W19" s="18"/>
      <c r="X19" s="18"/>
      <c r="Y19" s="19"/>
      <c r="Z19" s="19"/>
    </row>
    <row r="20" spans="1:23" s="22" customFormat="1" ht="20.25" customHeight="1">
      <c r="A20" s="22">
        <v>1</v>
      </c>
      <c r="B20" s="23" t="s">
        <v>17</v>
      </c>
      <c r="C20" s="23">
        <v>211</v>
      </c>
      <c r="D20" s="22" t="s">
        <v>119</v>
      </c>
      <c r="E20" s="23"/>
      <c r="F20" s="23" t="s">
        <v>131</v>
      </c>
      <c r="G20" s="30" t="s">
        <v>126</v>
      </c>
      <c r="H20" s="31">
        <v>2</v>
      </c>
      <c r="I20" s="31">
        <v>3</v>
      </c>
      <c r="J20" s="31">
        <v>2</v>
      </c>
      <c r="K20" s="31">
        <v>2</v>
      </c>
      <c r="L20" s="31">
        <v>3</v>
      </c>
      <c r="M20" s="31">
        <v>3</v>
      </c>
      <c r="N20" s="31">
        <v>3</v>
      </c>
      <c r="O20" s="31">
        <v>1</v>
      </c>
      <c r="P20" s="40">
        <f aca="true" t="shared" si="4" ref="P20:P38">SUM(H20:O20)</f>
        <v>19</v>
      </c>
      <c r="Q20" s="33">
        <f aca="true" t="shared" si="5" ref="Q20:Q38">($P$11-P20)*$V$1</f>
        <v>0.0004629629629629629</v>
      </c>
      <c r="R20" s="24">
        <f aca="true" t="shared" si="6" ref="R20:R38">$R$9+Q20</f>
        <v>0.5733796296296296</v>
      </c>
      <c r="S20" s="24">
        <v>0.01347222222222222</v>
      </c>
      <c r="T20" s="23">
        <v>3</v>
      </c>
      <c r="U20" s="24">
        <f aca="true" t="shared" si="7" ref="U20:U38">R20+S20</f>
        <v>0.5868518518518518</v>
      </c>
      <c r="V20" s="23" t="s">
        <v>5</v>
      </c>
      <c r="W20" s="23"/>
    </row>
    <row r="21" spans="1:23" s="22" customFormat="1" ht="20.25" customHeight="1">
      <c r="A21" s="22">
        <v>2</v>
      </c>
      <c r="B21" s="23" t="s">
        <v>18</v>
      </c>
      <c r="C21" s="23">
        <v>204</v>
      </c>
      <c r="D21" s="22" t="s">
        <v>40</v>
      </c>
      <c r="E21" s="23"/>
      <c r="F21" s="23" t="s">
        <v>41</v>
      </c>
      <c r="G21" s="30" t="s">
        <v>42</v>
      </c>
      <c r="H21" s="31">
        <v>2</v>
      </c>
      <c r="I21" s="31">
        <v>3</v>
      </c>
      <c r="J21" s="31">
        <v>3</v>
      </c>
      <c r="K21" s="31">
        <v>3</v>
      </c>
      <c r="L21" s="31">
        <v>3</v>
      </c>
      <c r="M21" s="31">
        <v>3</v>
      </c>
      <c r="N21" s="31">
        <v>3</v>
      </c>
      <c r="O21" s="31">
        <v>3</v>
      </c>
      <c r="P21" s="31">
        <f t="shared" si="4"/>
        <v>23</v>
      </c>
      <c r="Q21" s="33">
        <f t="shared" si="5"/>
        <v>0</v>
      </c>
      <c r="R21" s="24">
        <f t="shared" si="6"/>
        <v>0.5729166666666666</v>
      </c>
      <c r="S21" s="24">
        <v>0.013807870370370371</v>
      </c>
      <c r="T21" s="23">
        <v>3</v>
      </c>
      <c r="U21" s="24">
        <f t="shared" si="7"/>
        <v>0.586724537037037</v>
      </c>
      <c r="V21" s="23" t="s">
        <v>5</v>
      </c>
      <c r="W21" s="23"/>
    </row>
    <row r="22" spans="1:23" s="22" customFormat="1" ht="20.25" customHeight="1">
      <c r="A22" s="22">
        <v>4</v>
      </c>
      <c r="B22" s="23" t="s">
        <v>19</v>
      </c>
      <c r="C22" s="23">
        <v>209</v>
      </c>
      <c r="D22" s="22" t="s">
        <v>117</v>
      </c>
      <c r="E22" s="23"/>
      <c r="F22" s="23" t="s">
        <v>130</v>
      </c>
      <c r="G22" s="30" t="s">
        <v>123</v>
      </c>
      <c r="H22" s="31">
        <v>2</v>
      </c>
      <c r="I22" s="31">
        <v>3</v>
      </c>
      <c r="J22" s="31">
        <v>3</v>
      </c>
      <c r="K22" s="31">
        <v>3</v>
      </c>
      <c r="L22" s="31">
        <v>3</v>
      </c>
      <c r="M22" s="31">
        <v>3</v>
      </c>
      <c r="N22" s="31">
        <v>3</v>
      </c>
      <c r="O22" s="31">
        <v>1</v>
      </c>
      <c r="P22" s="31">
        <f t="shared" si="4"/>
        <v>21</v>
      </c>
      <c r="Q22" s="33">
        <f t="shared" si="5"/>
        <v>0.00023148148148148146</v>
      </c>
      <c r="R22" s="24">
        <f t="shared" si="6"/>
        <v>0.5731481481481481</v>
      </c>
      <c r="S22" s="24">
        <v>0.014525462962962964</v>
      </c>
      <c r="T22" s="23">
        <v>3</v>
      </c>
      <c r="U22" s="24">
        <f t="shared" si="7"/>
        <v>0.587673611111111</v>
      </c>
      <c r="V22" s="23" t="s">
        <v>5</v>
      </c>
      <c r="W22" s="23"/>
    </row>
    <row r="23" spans="1:23" s="22" customFormat="1" ht="20.25" customHeight="1">
      <c r="A23" s="22">
        <v>5</v>
      </c>
      <c r="B23" s="23" t="s">
        <v>20</v>
      </c>
      <c r="C23" s="23">
        <v>202</v>
      </c>
      <c r="D23" s="22" t="s">
        <v>113</v>
      </c>
      <c r="E23" s="23"/>
      <c r="F23" s="23" t="s">
        <v>128</v>
      </c>
      <c r="G23" s="30" t="s">
        <v>15</v>
      </c>
      <c r="H23" s="31">
        <v>2</v>
      </c>
      <c r="I23" s="31">
        <v>3</v>
      </c>
      <c r="J23" s="31">
        <v>3</v>
      </c>
      <c r="K23" s="31">
        <v>3</v>
      </c>
      <c r="L23" s="31">
        <v>3</v>
      </c>
      <c r="M23" s="31">
        <v>3</v>
      </c>
      <c r="N23" s="31">
        <v>3</v>
      </c>
      <c r="O23" s="31">
        <v>1</v>
      </c>
      <c r="P23" s="31">
        <f t="shared" si="4"/>
        <v>21</v>
      </c>
      <c r="Q23" s="33">
        <f t="shared" si="5"/>
        <v>0.00023148148148148146</v>
      </c>
      <c r="R23" s="24">
        <f t="shared" si="6"/>
        <v>0.5731481481481481</v>
      </c>
      <c r="S23" s="24">
        <v>0.015162037037037036</v>
      </c>
      <c r="T23" s="23">
        <v>3</v>
      </c>
      <c r="U23" s="24">
        <f t="shared" si="7"/>
        <v>0.5883101851851851</v>
      </c>
      <c r="V23" s="23" t="s">
        <v>5</v>
      </c>
      <c r="W23" s="23"/>
    </row>
    <row r="24" spans="1:23" s="22" customFormat="1" ht="20.25" customHeight="1">
      <c r="A24" s="22">
        <v>7</v>
      </c>
      <c r="B24" s="23" t="s">
        <v>21</v>
      </c>
      <c r="C24" s="23">
        <v>213</v>
      </c>
      <c r="D24" s="22" t="s">
        <v>208</v>
      </c>
      <c r="E24" s="23"/>
      <c r="F24" s="23" t="s">
        <v>209</v>
      </c>
      <c r="G24" s="30" t="s">
        <v>210</v>
      </c>
      <c r="H24" s="31">
        <v>3</v>
      </c>
      <c r="I24" s="31">
        <v>3</v>
      </c>
      <c r="J24" s="31">
        <v>3</v>
      </c>
      <c r="K24" s="31">
        <v>3</v>
      </c>
      <c r="L24" s="31">
        <v>3</v>
      </c>
      <c r="M24" s="31">
        <v>2</v>
      </c>
      <c r="N24" s="31">
        <v>3</v>
      </c>
      <c r="O24" s="31">
        <v>1</v>
      </c>
      <c r="P24" s="31">
        <f t="shared" si="4"/>
        <v>21</v>
      </c>
      <c r="Q24" s="33">
        <f t="shared" si="5"/>
        <v>0.00023148148148148146</v>
      </c>
      <c r="R24" s="24">
        <f t="shared" si="6"/>
        <v>0.5731481481481481</v>
      </c>
      <c r="S24" s="24">
        <v>0.015381944444444443</v>
      </c>
      <c r="T24" s="23">
        <v>3</v>
      </c>
      <c r="U24" s="24">
        <f t="shared" si="7"/>
        <v>0.5885300925925925</v>
      </c>
      <c r="V24" s="23" t="s">
        <v>5</v>
      </c>
      <c r="W24" s="23"/>
    </row>
    <row r="25" spans="1:23" s="22" customFormat="1" ht="20.25" customHeight="1">
      <c r="A25" s="22">
        <v>8</v>
      </c>
      <c r="B25" s="23" t="s">
        <v>22</v>
      </c>
      <c r="C25" s="23">
        <v>210</v>
      </c>
      <c r="D25" s="22" t="s">
        <v>118</v>
      </c>
      <c r="E25" s="23"/>
      <c r="F25" s="23"/>
      <c r="G25" s="30" t="s">
        <v>125</v>
      </c>
      <c r="H25" s="31">
        <v>2</v>
      </c>
      <c r="I25" s="31">
        <v>3</v>
      </c>
      <c r="J25" s="31">
        <v>2</v>
      </c>
      <c r="K25" s="31">
        <v>1</v>
      </c>
      <c r="L25" s="31">
        <v>3</v>
      </c>
      <c r="M25" s="31">
        <v>3</v>
      </c>
      <c r="N25" s="31">
        <v>2</v>
      </c>
      <c r="O25" s="31">
        <v>1</v>
      </c>
      <c r="P25" s="31">
        <f t="shared" si="4"/>
        <v>17</v>
      </c>
      <c r="Q25" s="33">
        <f t="shared" si="5"/>
        <v>0.0006944444444444444</v>
      </c>
      <c r="R25" s="24">
        <f t="shared" si="6"/>
        <v>0.5736111111111111</v>
      </c>
      <c r="S25" s="24">
        <v>0.015636574074074074</v>
      </c>
      <c r="T25" s="23">
        <v>3</v>
      </c>
      <c r="U25" s="24">
        <f t="shared" si="7"/>
        <v>0.5892476851851851</v>
      </c>
      <c r="V25" s="23" t="s">
        <v>5</v>
      </c>
      <c r="W25" s="23"/>
    </row>
    <row r="26" spans="1:23" s="22" customFormat="1" ht="20.25" customHeight="1">
      <c r="A26" s="22">
        <v>9</v>
      </c>
      <c r="B26" s="23" t="s">
        <v>23</v>
      </c>
      <c r="C26" s="23">
        <v>207</v>
      </c>
      <c r="D26" s="22" t="s">
        <v>116</v>
      </c>
      <c r="E26" s="23"/>
      <c r="F26" s="23" t="s">
        <v>129</v>
      </c>
      <c r="G26" s="30" t="s">
        <v>124</v>
      </c>
      <c r="H26" s="31">
        <v>3</v>
      </c>
      <c r="I26" s="31">
        <v>2</v>
      </c>
      <c r="J26" s="31">
        <v>2</v>
      </c>
      <c r="K26" s="31">
        <v>3</v>
      </c>
      <c r="L26" s="31">
        <v>2</v>
      </c>
      <c r="M26" s="31">
        <v>2</v>
      </c>
      <c r="N26" s="31">
        <v>3</v>
      </c>
      <c r="O26" s="31">
        <v>2</v>
      </c>
      <c r="P26" s="31">
        <f t="shared" si="4"/>
        <v>19</v>
      </c>
      <c r="Q26" s="33">
        <f t="shared" si="5"/>
        <v>0.0004629629629629629</v>
      </c>
      <c r="R26" s="24">
        <f t="shared" si="6"/>
        <v>0.5733796296296296</v>
      </c>
      <c r="S26" s="24">
        <v>0.015810185185185184</v>
      </c>
      <c r="T26" s="23">
        <v>3</v>
      </c>
      <c r="U26" s="24">
        <f t="shared" si="7"/>
        <v>0.5891898148148148</v>
      </c>
      <c r="V26" s="23" t="s">
        <v>5</v>
      </c>
      <c r="W26" s="23"/>
    </row>
    <row r="27" spans="1:23" s="22" customFormat="1" ht="20.25" customHeight="1">
      <c r="A27" s="22">
        <v>11</v>
      </c>
      <c r="B27" s="23" t="s">
        <v>24</v>
      </c>
      <c r="C27" s="23">
        <v>201</v>
      </c>
      <c r="D27" s="22" t="s">
        <v>112</v>
      </c>
      <c r="E27" s="23"/>
      <c r="F27" s="23" t="s">
        <v>127</v>
      </c>
      <c r="G27" s="30" t="s">
        <v>121</v>
      </c>
      <c r="H27" s="31">
        <v>1</v>
      </c>
      <c r="I27" s="31">
        <v>3</v>
      </c>
      <c r="J27" s="31">
        <v>2</v>
      </c>
      <c r="K27" s="31">
        <v>0</v>
      </c>
      <c r="L27" s="31">
        <v>2</v>
      </c>
      <c r="M27" s="31">
        <v>3</v>
      </c>
      <c r="N27" s="31">
        <v>3</v>
      </c>
      <c r="O27" s="31">
        <v>1</v>
      </c>
      <c r="P27" s="40">
        <f t="shared" si="4"/>
        <v>15</v>
      </c>
      <c r="Q27" s="33">
        <f t="shared" si="5"/>
        <v>0.0009259259259259259</v>
      </c>
      <c r="R27" s="24">
        <f t="shared" si="6"/>
        <v>0.5738425925925925</v>
      </c>
      <c r="S27" s="24">
        <v>0.016145833333333335</v>
      </c>
      <c r="T27" s="23">
        <v>3</v>
      </c>
      <c r="U27" s="24">
        <f t="shared" si="7"/>
        <v>0.5899884259259258</v>
      </c>
      <c r="V27" s="23" t="s">
        <v>5</v>
      </c>
      <c r="W27" s="23"/>
    </row>
    <row r="28" spans="1:23" s="22" customFormat="1" ht="20.25" customHeight="1">
      <c r="A28" s="22">
        <v>12</v>
      </c>
      <c r="B28" s="23" t="s">
        <v>25</v>
      </c>
      <c r="C28" s="23">
        <v>205</v>
      </c>
      <c r="D28" s="22" t="s">
        <v>115</v>
      </c>
      <c r="E28" s="23"/>
      <c r="F28" s="23"/>
      <c r="G28" s="30" t="s">
        <v>123</v>
      </c>
      <c r="H28" s="31">
        <v>3</v>
      </c>
      <c r="I28" s="31">
        <v>2</v>
      </c>
      <c r="J28" s="31">
        <v>3</v>
      </c>
      <c r="K28" s="31">
        <v>1</v>
      </c>
      <c r="L28" s="31">
        <v>2</v>
      </c>
      <c r="M28" s="31">
        <v>2</v>
      </c>
      <c r="N28" s="31">
        <v>3</v>
      </c>
      <c r="O28" s="31">
        <v>1</v>
      </c>
      <c r="P28" s="40">
        <f t="shared" si="4"/>
        <v>17</v>
      </c>
      <c r="Q28" s="33">
        <f t="shared" si="5"/>
        <v>0.0006944444444444444</v>
      </c>
      <c r="R28" s="24">
        <f t="shared" si="6"/>
        <v>0.5736111111111111</v>
      </c>
      <c r="S28" s="24">
        <v>0.016377314814814813</v>
      </c>
      <c r="T28" s="23">
        <v>3</v>
      </c>
      <c r="U28" s="24">
        <f t="shared" si="7"/>
        <v>0.5899884259259259</v>
      </c>
      <c r="V28" s="23" t="s">
        <v>5</v>
      </c>
      <c r="W28" s="23"/>
    </row>
    <row r="29" spans="1:23" s="22" customFormat="1" ht="20.25" customHeight="1">
      <c r="A29" s="22">
        <v>13</v>
      </c>
      <c r="B29" s="23" t="s">
        <v>26</v>
      </c>
      <c r="C29" s="23">
        <v>212</v>
      </c>
      <c r="D29" s="22" t="s">
        <v>120</v>
      </c>
      <c r="E29" s="23"/>
      <c r="F29" s="23" t="s">
        <v>132</v>
      </c>
      <c r="G29" s="30" t="s">
        <v>126</v>
      </c>
      <c r="H29" s="31">
        <v>2</v>
      </c>
      <c r="I29" s="31">
        <v>3</v>
      </c>
      <c r="J29" s="31">
        <v>3</v>
      </c>
      <c r="K29" s="31">
        <v>1</v>
      </c>
      <c r="L29" s="31">
        <v>3</v>
      </c>
      <c r="M29" s="31">
        <v>3</v>
      </c>
      <c r="N29" s="31">
        <v>3</v>
      </c>
      <c r="O29" s="31">
        <v>1</v>
      </c>
      <c r="P29" s="40">
        <f t="shared" si="4"/>
        <v>19</v>
      </c>
      <c r="Q29" s="33">
        <f t="shared" si="5"/>
        <v>0.0004629629629629629</v>
      </c>
      <c r="R29" s="24">
        <f t="shared" si="6"/>
        <v>0.5733796296296296</v>
      </c>
      <c r="S29" s="24">
        <v>0.016574074074074074</v>
      </c>
      <c r="T29" s="23">
        <v>3</v>
      </c>
      <c r="U29" s="24">
        <f t="shared" si="7"/>
        <v>0.5899537037037037</v>
      </c>
      <c r="V29" s="23" t="s">
        <v>5</v>
      </c>
      <c r="W29" s="23"/>
    </row>
    <row r="30" spans="1:23" s="22" customFormat="1" ht="20.25" customHeight="1">
      <c r="A30" s="22">
        <v>17</v>
      </c>
      <c r="B30" s="23" t="s">
        <v>27</v>
      </c>
      <c r="C30" s="23">
        <v>218</v>
      </c>
      <c r="D30" s="22" t="s">
        <v>194</v>
      </c>
      <c r="E30" s="23"/>
      <c r="F30" s="23" t="s">
        <v>195</v>
      </c>
      <c r="G30" s="30" t="s">
        <v>196</v>
      </c>
      <c r="H30" s="31">
        <v>1</v>
      </c>
      <c r="I30" s="31">
        <v>3</v>
      </c>
      <c r="J30" s="31">
        <v>2</v>
      </c>
      <c r="K30" s="31">
        <v>0</v>
      </c>
      <c r="L30" s="31">
        <v>2</v>
      </c>
      <c r="M30" s="31">
        <v>2</v>
      </c>
      <c r="N30" s="31">
        <v>2</v>
      </c>
      <c r="O30" s="31">
        <v>1</v>
      </c>
      <c r="P30" s="40">
        <f t="shared" si="4"/>
        <v>13</v>
      </c>
      <c r="Q30" s="49">
        <f t="shared" si="5"/>
        <v>0.0011574074074074073</v>
      </c>
      <c r="R30" s="24">
        <f t="shared" si="6"/>
        <v>0.5740740740740741</v>
      </c>
      <c r="S30" s="24">
        <v>0.018391203703703705</v>
      </c>
      <c r="T30" s="23">
        <v>3</v>
      </c>
      <c r="U30" s="24">
        <f t="shared" si="7"/>
        <v>0.5924652777777778</v>
      </c>
      <c r="V30" s="23" t="s">
        <v>5</v>
      </c>
      <c r="W30" s="23"/>
    </row>
    <row r="31" spans="1:23" s="22" customFormat="1" ht="20.25" customHeight="1">
      <c r="A31" s="22">
        <v>18</v>
      </c>
      <c r="B31" s="23" t="s">
        <v>28</v>
      </c>
      <c r="C31" s="23">
        <v>217</v>
      </c>
      <c r="D31" s="22" t="s">
        <v>188</v>
      </c>
      <c r="E31" s="23"/>
      <c r="F31" s="23" t="s">
        <v>189</v>
      </c>
      <c r="G31" s="30" t="s">
        <v>125</v>
      </c>
      <c r="H31" s="31">
        <v>2</v>
      </c>
      <c r="I31" s="31">
        <v>2</v>
      </c>
      <c r="J31" s="31">
        <v>3</v>
      </c>
      <c r="K31" s="31">
        <v>0</v>
      </c>
      <c r="L31" s="31">
        <v>2</v>
      </c>
      <c r="M31" s="31">
        <v>2</v>
      </c>
      <c r="N31" s="31">
        <v>2</v>
      </c>
      <c r="O31" s="31">
        <v>1</v>
      </c>
      <c r="P31" s="40">
        <f t="shared" si="4"/>
        <v>14</v>
      </c>
      <c r="Q31" s="49">
        <f t="shared" si="5"/>
        <v>0.0010416666666666667</v>
      </c>
      <c r="R31" s="24">
        <f t="shared" si="6"/>
        <v>0.5739583333333333</v>
      </c>
      <c r="S31" s="24">
        <v>0.01855324074074074</v>
      </c>
      <c r="T31" s="23">
        <v>3</v>
      </c>
      <c r="U31" s="24">
        <f t="shared" si="7"/>
        <v>0.5925115740740741</v>
      </c>
      <c r="V31" s="23" t="s">
        <v>5</v>
      </c>
      <c r="W31" s="23"/>
    </row>
    <row r="32" spans="1:23" s="22" customFormat="1" ht="20.25" customHeight="1">
      <c r="A32" s="22">
        <v>19</v>
      </c>
      <c r="B32" s="23" t="s">
        <v>29</v>
      </c>
      <c r="C32" s="23">
        <v>219</v>
      </c>
      <c r="D32" s="22" t="s">
        <v>197</v>
      </c>
      <c r="E32" s="23"/>
      <c r="F32" s="23" t="s">
        <v>198</v>
      </c>
      <c r="G32" s="30" t="s">
        <v>196</v>
      </c>
      <c r="H32" s="31">
        <v>0</v>
      </c>
      <c r="I32" s="31">
        <v>3</v>
      </c>
      <c r="J32" s="31">
        <v>3</v>
      </c>
      <c r="K32" s="31">
        <v>1</v>
      </c>
      <c r="L32" s="31">
        <v>2</v>
      </c>
      <c r="M32" s="31">
        <v>2</v>
      </c>
      <c r="N32" s="31">
        <v>3</v>
      </c>
      <c r="O32" s="31">
        <v>1</v>
      </c>
      <c r="P32" s="40">
        <f t="shared" si="4"/>
        <v>15</v>
      </c>
      <c r="Q32" s="33">
        <f t="shared" si="5"/>
        <v>0.0009259259259259259</v>
      </c>
      <c r="R32" s="24">
        <f t="shared" si="6"/>
        <v>0.5738425925925925</v>
      </c>
      <c r="S32" s="24">
        <v>0.019143518518518518</v>
      </c>
      <c r="T32" s="23">
        <v>3</v>
      </c>
      <c r="U32" s="24">
        <f t="shared" si="7"/>
        <v>0.592986111111111</v>
      </c>
      <c r="V32" s="23" t="s">
        <v>5</v>
      </c>
      <c r="W32" s="23"/>
    </row>
    <row r="33" spans="1:23" s="22" customFormat="1" ht="20.25" customHeight="1">
      <c r="A33" s="22">
        <v>20</v>
      </c>
      <c r="B33" s="23" t="s">
        <v>30</v>
      </c>
      <c r="C33" s="23">
        <v>215</v>
      </c>
      <c r="D33" s="22" t="s">
        <v>211</v>
      </c>
      <c r="E33" s="23"/>
      <c r="F33" s="23" t="s">
        <v>212</v>
      </c>
      <c r="G33" s="30" t="s">
        <v>6</v>
      </c>
      <c r="H33" s="31">
        <v>2</v>
      </c>
      <c r="I33" s="31">
        <v>3</v>
      </c>
      <c r="J33" s="31">
        <v>2</v>
      </c>
      <c r="K33" s="31">
        <v>2</v>
      </c>
      <c r="L33" s="31">
        <v>2</v>
      </c>
      <c r="M33" s="31">
        <v>2</v>
      </c>
      <c r="N33" s="31">
        <v>2</v>
      </c>
      <c r="O33" s="31">
        <v>1</v>
      </c>
      <c r="P33" s="40">
        <f t="shared" si="4"/>
        <v>16</v>
      </c>
      <c r="Q33" s="33">
        <f t="shared" si="5"/>
        <v>0.0008101851851851852</v>
      </c>
      <c r="R33" s="24">
        <f t="shared" si="6"/>
        <v>0.5737268518518518</v>
      </c>
      <c r="S33" s="24">
        <v>0.019375</v>
      </c>
      <c r="T33" s="23">
        <v>3</v>
      </c>
      <c r="U33" s="24">
        <f t="shared" si="7"/>
        <v>0.5931018518518518</v>
      </c>
      <c r="V33" s="23" t="s">
        <v>5</v>
      </c>
      <c r="W33" s="23"/>
    </row>
    <row r="34" spans="1:23" s="22" customFormat="1" ht="20.25" customHeight="1">
      <c r="A34" s="22">
        <v>21</v>
      </c>
      <c r="B34" s="23" t="s">
        <v>31</v>
      </c>
      <c r="C34" s="23">
        <v>203</v>
      </c>
      <c r="D34" s="22" t="s">
        <v>114</v>
      </c>
      <c r="E34" s="23"/>
      <c r="F34" s="23"/>
      <c r="G34" s="30" t="s">
        <v>122</v>
      </c>
      <c r="H34" s="31">
        <v>2</v>
      </c>
      <c r="I34" s="31">
        <v>2</v>
      </c>
      <c r="J34" s="31">
        <v>3</v>
      </c>
      <c r="K34" s="31">
        <v>1</v>
      </c>
      <c r="L34" s="31">
        <v>2</v>
      </c>
      <c r="M34" s="31">
        <v>2</v>
      </c>
      <c r="N34" s="31">
        <v>2</v>
      </c>
      <c r="O34" s="31">
        <v>1</v>
      </c>
      <c r="P34" s="40">
        <f t="shared" si="4"/>
        <v>15</v>
      </c>
      <c r="Q34" s="33">
        <f t="shared" si="5"/>
        <v>0.0009259259259259259</v>
      </c>
      <c r="R34" s="24">
        <f t="shared" si="6"/>
        <v>0.5738425925925925</v>
      </c>
      <c r="S34" s="24">
        <v>0.020439814814814817</v>
      </c>
      <c r="T34" s="23">
        <v>3</v>
      </c>
      <c r="U34" s="24">
        <f t="shared" si="7"/>
        <v>0.5942824074074073</v>
      </c>
      <c r="V34" s="23" t="s">
        <v>5</v>
      </c>
      <c r="W34" s="23"/>
    </row>
    <row r="35" spans="2:23" s="22" customFormat="1" ht="20.25" customHeight="1">
      <c r="B35" s="23" t="s">
        <v>34</v>
      </c>
      <c r="C35" s="23">
        <v>216</v>
      </c>
      <c r="D35" s="22" t="s">
        <v>36</v>
      </c>
      <c r="E35" s="23"/>
      <c r="F35" s="23" t="s">
        <v>37</v>
      </c>
      <c r="G35" s="30" t="s">
        <v>125</v>
      </c>
      <c r="H35" s="31">
        <v>2</v>
      </c>
      <c r="I35" s="31">
        <v>3</v>
      </c>
      <c r="J35" s="31">
        <v>3</v>
      </c>
      <c r="K35" s="31">
        <v>3</v>
      </c>
      <c r="L35" s="31">
        <v>3</v>
      </c>
      <c r="M35" s="31">
        <v>2</v>
      </c>
      <c r="N35" s="31">
        <v>3</v>
      </c>
      <c r="O35" s="31">
        <v>0</v>
      </c>
      <c r="P35" s="40">
        <f t="shared" si="4"/>
        <v>19</v>
      </c>
      <c r="Q35" s="33">
        <f t="shared" si="5"/>
        <v>0.0004629629629629629</v>
      </c>
      <c r="R35" s="24">
        <f t="shared" si="6"/>
        <v>0.5733796296296296</v>
      </c>
      <c r="S35" s="24"/>
      <c r="T35" s="23"/>
      <c r="U35" s="24">
        <f t="shared" si="7"/>
        <v>0.5733796296296296</v>
      </c>
      <c r="V35" s="23" t="s">
        <v>5</v>
      </c>
      <c r="W35" s="23"/>
    </row>
    <row r="36" spans="2:23" s="22" customFormat="1" ht="20.25" customHeight="1">
      <c r="B36" s="23" t="s">
        <v>34</v>
      </c>
      <c r="C36" s="23">
        <v>220</v>
      </c>
      <c r="D36" s="22" t="s">
        <v>199</v>
      </c>
      <c r="E36" s="23">
        <v>2002</v>
      </c>
      <c r="F36" s="23"/>
      <c r="G36" s="30" t="s">
        <v>14</v>
      </c>
      <c r="H36" s="31">
        <v>0</v>
      </c>
      <c r="I36" s="31">
        <v>2</v>
      </c>
      <c r="J36" s="31">
        <v>1</v>
      </c>
      <c r="K36" s="31">
        <v>0</v>
      </c>
      <c r="L36" s="31">
        <v>2</v>
      </c>
      <c r="M36" s="31">
        <v>2</v>
      </c>
      <c r="N36" s="31">
        <v>2</v>
      </c>
      <c r="O36" s="31">
        <v>1</v>
      </c>
      <c r="P36" s="40">
        <f>SUM(H36:O36)</f>
        <v>10</v>
      </c>
      <c r="Q36" s="49">
        <f t="shared" si="5"/>
        <v>0.0015046296296296294</v>
      </c>
      <c r="R36" s="24">
        <f>$R$9+Q36</f>
        <v>0.5744212962962962</v>
      </c>
      <c r="S36" s="24"/>
      <c r="T36" s="23"/>
      <c r="U36" s="24">
        <f t="shared" si="7"/>
        <v>0.5744212962962962</v>
      </c>
      <c r="V36" s="23" t="s">
        <v>5</v>
      </c>
      <c r="W36" s="23"/>
    </row>
    <row r="37" spans="2:23" s="22" customFormat="1" ht="20.25" customHeight="1">
      <c r="B37" s="23" t="s">
        <v>111</v>
      </c>
      <c r="C37" s="23">
        <v>221</v>
      </c>
      <c r="D37" s="22" t="s">
        <v>200</v>
      </c>
      <c r="E37" s="23"/>
      <c r="F37" s="23" t="s">
        <v>201</v>
      </c>
      <c r="G37" s="30" t="s">
        <v>202</v>
      </c>
      <c r="H37" s="31">
        <v>1</v>
      </c>
      <c r="I37" s="31">
        <v>2</v>
      </c>
      <c r="J37" s="31">
        <v>3</v>
      </c>
      <c r="K37" s="31">
        <v>1</v>
      </c>
      <c r="L37" s="31">
        <v>2</v>
      </c>
      <c r="M37" s="31">
        <v>2</v>
      </c>
      <c r="N37" s="31">
        <v>2</v>
      </c>
      <c r="O37" s="31">
        <v>0</v>
      </c>
      <c r="P37" s="40">
        <f t="shared" si="4"/>
        <v>13</v>
      </c>
      <c r="Q37" s="49">
        <f t="shared" si="5"/>
        <v>0.0011574074074074073</v>
      </c>
      <c r="R37" s="24">
        <f t="shared" si="6"/>
        <v>0.5740740740740741</v>
      </c>
      <c r="S37" s="24"/>
      <c r="T37" s="23"/>
      <c r="U37" s="24">
        <f t="shared" si="7"/>
        <v>0.5740740740740741</v>
      </c>
      <c r="V37" s="23" t="s">
        <v>5</v>
      </c>
      <c r="W37" s="23"/>
    </row>
    <row r="38" spans="2:23" s="22" customFormat="1" ht="20.25" customHeight="1">
      <c r="B38" s="23" t="s">
        <v>111</v>
      </c>
      <c r="C38" s="23">
        <v>222</v>
      </c>
      <c r="D38" s="22" t="s">
        <v>203</v>
      </c>
      <c r="E38" s="23">
        <v>2002</v>
      </c>
      <c r="F38" s="23"/>
      <c r="G38" s="30" t="s">
        <v>202</v>
      </c>
      <c r="H38" s="31">
        <v>0</v>
      </c>
      <c r="I38" s="31">
        <v>1</v>
      </c>
      <c r="J38" s="31">
        <v>0</v>
      </c>
      <c r="K38" s="31">
        <v>1</v>
      </c>
      <c r="L38" s="31">
        <v>1</v>
      </c>
      <c r="M38" s="31">
        <v>2</v>
      </c>
      <c r="N38" s="31">
        <v>2</v>
      </c>
      <c r="O38" s="31">
        <v>0</v>
      </c>
      <c r="P38" s="40">
        <f t="shared" si="4"/>
        <v>7</v>
      </c>
      <c r="Q38" s="49">
        <f t="shared" si="5"/>
        <v>0.0018518518518518517</v>
      </c>
      <c r="R38" s="24">
        <f t="shared" si="6"/>
        <v>0.5747685185185185</v>
      </c>
      <c r="S38" s="24"/>
      <c r="T38" s="23"/>
      <c r="U38" s="24">
        <f t="shared" si="7"/>
        <v>0.5747685185185185</v>
      </c>
      <c r="V38" s="23" t="s">
        <v>5</v>
      </c>
      <c r="W38" s="23"/>
    </row>
    <row r="39" spans="8:18" ht="20.25" customHeight="1">
      <c r="H39" s="8"/>
      <c r="I39" s="8"/>
      <c r="J39" s="8"/>
      <c r="K39" s="8"/>
      <c r="L39" s="8"/>
      <c r="M39" s="8"/>
      <c r="N39" s="8"/>
      <c r="O39" s="8"/>
      <c r="R39" s="2"/>
    </row>
    <row r="40" spans="8:18" ht="20.25" customHeight="1">
      <c r="H40" s="8"/>
      <c r="I40" s="8"/>
      <c r="J40" s="8"/>
      <c r="K40" s="8"/>
      <c r="L40" s="8"/>
      <c r="M40" s="8"/>
      <c r="N40" s="8"/>
      <c r="O40" s="8"/>
      <c r="R40" s="2"/>
    </row>
    <row r="41" spans="8:18" ht="20.25" customHeight="1">
      <c r="H41" s="8"/>
      <c r="I41" s="8"/>
      <c r="J41" s="8"/>
      <c r="K41" s="8"/>
      <c r="L41" s="8"/>
      <c r="M41" s="8"/>
      <c r="N41" s="8"/>
      <c r="O41" s="8"/>
      <c r="R41" s="2"/>
    </row>
    <row r="42" spans="8:18" ht="12.75">
      <c r="H42" s="8"/>
      <c r="I42" s="8"/>
      <c r="J42" s="8"/>
      <c r="K42" s="8"/>
      <c r="L42" s="8"/>
      <c r="M42" s="8"/>
      <c r="N42" s="8"/>
      <c r="O42" s="8"/>
      <c r="R42" s="2"/>
    </row>
    <row r="43" spans="8:18" ht="12.75">
      <c r="H43" s="8"/>
      <c r="I43" s="8"/>
      <c r="J43" s="8"/>
      <c r="K43" s="8"/>
      <c r="L43" s="8"/>
      <c r="M43" s="8"/>
      <c r="N43" s="8"/>
      <c r="O43" s="8"/>
      <c r="R43" s="2"/>
    </row>
    <row r="44" spans="8:18" ht="12.75">
      <c r="H44" s="8"/>
      <c r="I44" s="8"/>
      <c r="J44" s="8"/>
      <c r="K44" s="8"/>
      <c r="L44" s="8"/>
      <c r="M44" s="8"/>
      <c r="N44" s="8"/>
      <c r="O44" s="8"/>
      <c r="R44" s="2"/>
    </row>
    <row r="45" spans="8:18" ht="12.75">
      <c r="H45" s="8"/>
      <c r="I45" s="8"/>
      <c r="J45" s="8"/>
      <c r="K45" s="8"/>
      <c r="L45" s="8"/>
      <c r="M45" s="8"/>
      <c r="N45" s="8"/>
      <c r="O45" s="8"/>
      <c r="R45" s="2"/>
    </row>
    <row r="46" spans="8:18" ht="12.75">
      <c r="H46" s="8"/>
      <c r="I46" s="8"/>
      <c r="J46" s="8"/>
      <c r="K46" s="8"/>
      <c r="L46" s="8"/>
      <c r="M46" s="8"/>
      <c r="N46" s="8"/>
      <c r="O46" s="8"/>
      <c r="R46" s="2"/>
    </row>
    <row r="47" spans="8:18" ht="12.75">
      <c r="H47" s="8"/>
      <c r="I47" s="8"/>
      <c r="J47" s="8"/>
      <c r="K47" s="8"/>
      <c r="L47" s="8"/>
      <c r="M47" s="8"/>
      <c r="N47" s="8"/>
      <c r="O47" s="8"/>
      <c r="R47" s="2"/>
    </row>
    <row r="48" spans="8:18" ht="12.75">
      <c r="H48" s="8"/>
      <c r="I48" s="8"/>
      <c r="J48" s="8"/>
      <c r="K48" s="8"/>
      <c r="L48" s="8"/>
      <c r="M48" s="8"/>
      <c r="N48" s="8"/>
      <c r="O48" s="8"/>
      <c r="R48" s="2"/>
    </row>
    <row r="49" spans="8:18" ht="12.75">
      <c r="H49" s="8"/>
      <c r="I49" s="8"/>
      <c r="J49" s="8"/>
      <c r="K49" s="8"/>
      <c r="L49" s="8"/>
      <c r="M49" s="8"/>
      <c r="N49" s="8"/>
      <c r="O49" s="8"/>
      <c r="R49" s="2"/>
    </row>
    <row r="50" spans="8:18" ht="12.75">
      <c r="H50" s="8"/>
      <c r="I50" s="8"/>
      <c r="J50" s="8"/>
      <c r="K50" s="8"/>
      <c r="L50" s="8"/>
      <c r="M50" s="8"/>
      <c r="N50" s="8"/>
      <c r="O50" s="8"/>
      <c r="R50" s="2"/>
    </row>
    <row r="51" spans="8:18" ht="12.75">
      <c r="H51" s="8"/>
      <c r="I51" s="8"/>
      <c r="J51" s="8"/>
      <c r="K51" s="8"/>
      <c r="L51" s="8"/>
      <c r="M51" s="8"/>
      <c r="N51" s="8"/>
      <c r="O51" s="8"/>
      <c r="R51" s="2"/>
    </row>
    <row r="52" spans="8:18" ht="12.75">
      <c r="H52" s="8"/>
      <c r="I52" s="8"/>
      <c r="J52" s="8"/>
      <c r="K52" s="8"/>
      <c r="L52" s="8"/>
      <c r="M52" s="8"/>
      <c r="N52" s="8"/>
      <c r="O52" s="8"/>
      <c r="R52" s="2"/>
    </row>
    <row r="53" spans="8:18" ht="12.75">
      <c r="H53" s="8"/>
      <c r="I53" s="8"/>
      <c r="J53" s="8"/>
      <c r="K53" s="8"/>
      <c r="L53" s="8"/>
      <c r="M53" s="8"/>
      <c r="N53" s="8"/>
      <c r="O53" s="8"/>
      <c r="R53" s="2"/>
    </row>
    <row r="54" spans="8:18" ht="12.75">
      <c r="H54" s="8"/>
      <c r="I54" s="8"/>
      <c r="J54" s="8"/>
      <c r="K54" s="8"/>
      <c r="L54" s="8"/>
      <c r="M54" s="8"/>
      <c r="N54" s="8"/>
      <c r="O54" s="8"/>
      <c r="R54" s="2"/>
    </row>
    <row r="55" spans="8:18" ht="12.75">
      <c r="H55" s="8"/>
      <c r="I55" s="8"/>
      <c r="J55" s="8"/>
      <c r="K55" s="8"/>
      <c r="L55" s="8"/>
      <c r="M55" s="8"/>
      <c r="N55" s="8"/>
      <c r="O55" s="8"/>
      <c r="R55" s="2"/>
    </row>
    <row r="56" spans="8:18" ht="12.75">
      <c r="H56" s="8"/>
      <c r="I56" s="8"/>
      <c r="J56" s="8"/>
      <c r="K56" s="8"/>
      <c r="L56" s="8"/>
      <c r="M56" s="8"/>
      <c r="N56" s="8"/>
      <c r="O56" s="8"/>
      <c r="R56" s="2"/>
    </row>
    <row r="57" spans="8:18" ht="12.75">
      <c r="H57" s="8"/>
      <c r="I57" s="8"/>
      <c r="J57" s="8"/>
      <c r="K57" s="8"/>
      <c r="L57" s="8"/>
      <c r="M57" s="8"/>
      <c r="N57" s="8"/>
      <c r="O57" s="8"/>
      <c r="R57" s="2"/>
    </row>
    <row r="58" spans="8:18" ht="12.75">
      <c r="H58" s="8"/>
      <c r="I58" s="8"/>
      <c r="J58" s="8"/>
      <c r="K58" s="8"/>
      <c r="L58" s="8"/>
      <c r="M58" s="8"/>
      <c r="N58" s="8"/>
      <c r="O58" s="8"/>
      <c r="R58" s="2"/>
    </row>
    <row r="59" spans="8:18" ht="12.75">
      <c r="H59" s="8"/>
      <c r="I59" s="8"/>
      <c r="J59" s="8"/>
      <c r="K59" s="8"/>
      <c r="L59" s="8"/>
      <c r="M59" s="8"/>
      <c r="N59" s="8"/>
      <c r="O59" s="8"/>
      <c r="R59" s="2"/>
    </row>
    <row r="60" spans="8:18" ht="12.75">
      <c r="H60" s="8"/>
      <c r="I60" s="8"/>
      <c r="J60" s="8"/>
      <c r="K60" s="8"/>
      <c r="L60" s="8"/>
      <c r="M60" s="8"/>
      <c r="N60" s="8"/>
      <c r="O60" s="8"/>
      <c r="R60" s="2"/>
    </row>
    <row r="61" spans="8:18" ht="12.75">
      <c r="H61" s="8"/>
      <c r="I61" s="8"/>
      <c r="J61" s="8"/>
      <c r="K61" s="8"/>
      <c r="L61" s="8"/>
      <c r="M61" s="8"/>
      <c r="N61" s="8"/>
      <c r="O61" s="8"/>
      <c r="R61" s="2"/>
    </row>
    <row r="62" spans="8:18" ht="12.75">
      <c r="H62" s="8"/>
      <c r="I62" s="8"/>
      <c r="J62" s="8"/>
      <c r="K62" s="8"/>
      <c r="L62" s="8"/>
      <c r="M62" s="8"/>
      <c r="N62" s="8"/>
      <c r="O62" s="8"/>
      <c r="R62" s="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view="pageBreakPreview" zoomScale="70" zoomScaleSheetLayoutView="70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2" sqref="A12"/>
    </sheetView>
  </sheetViews>
  <sheetFormatPr defaultColWidth="11.421875" defaultRowHeight="12.75" outlineLevelCol="1"/>
  <cols>
    <col min="1" max="1" width="8.57421875" style="0" customWidth="1"/>
    <col min="2" max="2" width="9.8515625" style="0" customWidth="1"/>
    <col min="3" max="3" width="28.00390625" style="0" bestFit="1" customWidth="1"/>
    <col min="4" max="4" width="8.7109375" style="0" customWidth="1"/>
    <col min="5" max="5" width="15.7109375" style="4" customWidth="1"/>
    <col min="6" max="6" width="38.28125" style="0" hidden="1" customWidth="1"/>
    <col min="7" max="14" width="6.00390625" style="4" customWidth="1" outlineLevel="1"/>
    <col min="15" max="15" width="9.140625" style="4" bestFit="1" customWidth="1" outlineLevel="1"/>
    <col min="16" max="16" width="11.421875" style="4" customWidth="1" outlineLevel="1"/>
    <col min="17" max="17" width="12.7109375" style="0" bestFit="1" customWidth="1"/>
    <col min="18" max="18" width="12.7109375" style="0" customWidth="1"/>
    <col min="19" max="19" width="16.421875" style="4" bestFit="1" customWidth="1"/>
    <col min="20" max="20" width="15.421875" style="4" customWidth="1"/>
    <col min="21" max="21" width="13.7109375" style="4" bestFit="1" customWidth="1"/>
    <col min="22" max="22" width="11.421875" style="4" customWidth="1"/>
  </cols>
  <sheetData>
    <row r="1" spans="1:22" s="9" customFormat="1" ht="20.25">
      <c r="A1" s="10"/>
      <c r="B1" s="11"/>
      <c r="C1" s="10"/>
      <c r="D1" s="10"/>
      <c r="E1" s="11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T1" s="10"/>
      <c r="U1" s="20">
        <v>0.00017361111111111112</v>
      </c>
      <c r="V1" s="11"/>
    </row>
    <row r="2" spans="2:22" s="9" customFormat="1" ht="18.75">
      <c r="B2" s="12"/>
      <c r="D2" s="13"/>
      <c r="E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U2" s="12"/>
      <c r="V2" s="12"/>
    </row>
    <row r="3" spans="2:22" s="9" customFormat="1" ht="18.75">
      <c r="B3" s="12"/>
      <c r="D3" s="13"/>
      <c r="E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U3" s="12"/>
      <c r="V3" s="12"/>
    </row>
    <row r="4" spans="2:22" s="9" customFormat="1" ht="18.75">
      <c r="B4" s="12"/>
      <c r="D4" s="14"/>
      <c r="E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U4" s="12"/>
      <c r="V4" s="12"/>
    </row>
    <row r="5" spans="2:22" s="9" customFormat="1" ht="18.75">
      <c r="B5" s="12"/>
      <c r="D5" s="15"/>
      <c r="E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U5" s="12"/>
      <c r="V5" s="12"/>
    </row>
    <row r="6" spans="2:22" s="9" customFormat="1" ht="18.75">
      <c r="B6" s="12"/>
      <c r="D6" s="15"/>
      <c r="E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U6" s="12"/>
      <c r="V6" s="12"/>
    </row>
    <row r="7" spans="2:22" s="9" customFormat="1" ht="18.75">
      <c r="B7" s="12"/>
      <c r="E7" s="13" t="s">
        <v>219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U7" s="12"/>
      <c r="V7" s="12"/>
    </row>
    <row r="8" spans="2:22" s="9" customFormat="1" ht="13.5" thickBot="1">
      <c r="B8" s="12"/>
      <c r="E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1"/>
      <c r="U8" s="12"/>
      <c r="V8" s="12"/>
    </row>
    <row r="9" spans="2:22" s="9" customFormat="1" ht="16.5" thickBot="1">
      <c r="B9" s="12"/>
      <c r="E9" s="12"/>
      <c r="G9" s="12"/>
      <c r="H9" s="12"/>
      <c r="I9" s="12"/>
      <c r="J9" s="12"/>
      <c r="K9" s="12"/>
      <c r="L9" s="12"/>
      <c r="M9" s="12"/>
      <c r="N9" s="12"/>
      <c r="O9" s="12"/>
      <c r="P9" s="35" t="s">
        <v>96</v>
      </c>
      <c r="Q9" s="36">
        <v>0.6041666666666666</v>
      </c>
      <c r="R9" s="12"/>
      <c r="S9" s="12"/>
      <c r="U9" s="12"/>
      <c r="V9" s="12"/>
    </row>
    <row r="10" spans="1:23" s="3" customFormat="1" ht="19.5" customHeight="1" thickBot="1">
      <c r="A10" s="5" t="s">
        <v>8</v>
      </c>
      <c r="B10" s="5" t="s">
        <v>9</v>
      </c>
      <c r="C10" s="5" t="s">
        <v>10</v>
      </c>
      <c r="D10" s="5" t="s">
        <v>45</v>
      </c>
      <c r="E10" s="5" t="s">
        <v>11</v>
      </c>
      <c r="F10" s="5" t="s">
        <v>12</v>
      </c>
      <c r="G10" s="5" t="s">
        <v>88</v>
      </c>
      <c r="H10" s="5" t="s">
        <v>89</v>
      </c>
      <c r="I10" s="5" t="s">
        <v>90</v>
      </c>
      <c r="J10" s="5" t="s">
        <v>91</v>
      </c>
      <c r="K10" s="5" t="s">
        <v>92</v>
      </c>
      <c r="L10" s="5" t="s">
        <v>93</v>
      </c>
      <c r="M10" s="5" t="s">
        <v>94</v>
      </c>
      <c r="N10" s="5" t="s">
        <v>95</v>
      </c>
      <c r="O10" s="39" t="s">
        <v>87</v>
      </c>
      <c r="P10" s="34" t="s">
        <v>97</v>
      </c>
      <c r="Q10" s="34" t="s">
        <v>98</v>
      </c>
      <c r="R10" s="5" t="s">
        <v>3</v>
      </c>
      <c r="S10" s="5" t="s">
        <v>4</v>
      </c>
      <c r="T10" s="5" t="s">
        <v>2</v>
      </c>
      <c r="U10" s="5" t="s">
        <v>0</v>
      </c>
      <c r="V10" s="7" t="s">
        <v>1</v>
      </c>
      <c r="W10" s="7"/>
    </row>
    <row r="11" spans="1:25" s="17" customFormat="1" ht="19.5" customHeight="1" thickBot="1">
      <c r="A11" s="1" t="str">
        <f>CONCATENATE($E$7," - weiblich")</f>
        <v>Technikbewerb U15 - weiblich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7"/>
      <c r="O11" s="41">
        <v>24</v>
      </c>
      <c r="P11" s="38"/>
      <c r="Q11" s="18"/>
      <c r="R11" s="18"/>
      <c r="S11" s="18"/>
      <c r="T11" s="18"/>
      <c r="U11" s="18"/>
      <c r="V11" s="18" t="s">
        <v>5</v>
      </c>
      <c r="W11" s="18"/>
      <c r="X11" s="19"/>
      <c r="Y11" s="19"/>
    </row>
    <row r="12" spans="1:22" s="22" customFormat="1" ht="20.25" customHeight="1">
      <c r="A12" s="23" t="s">
        <v>17</v>
      </c>
      <c r="B12" s="23">
        <v>286</v>
      </c>
      <c r="C12" s="22" t="s">
        <v>52</v>
      </c>
      <c r="E12" s="23" t="s">
        <v>53</v>
      </c>
      <c r="F12" s="22" t="s">
        <v>15</v>
      </c>
      <c r="G12" s="31">
        <v>3</v>
      </c>
      <c r="H12" s="31">
        <v>3</v>
      </c>
      <c r="I12" s="31">
        <v>3</v>
      </c>
      <c r="J12" s="31">
        <v>3</v>
      </c>
      <c r="K12" s="31">
        <v>3</v>
      </c>
      <c r="L12" s="31">
        <v>3</v>
      </c>
      <c r="M12" s="31">
        <v>3</v>
      </c>
      <c r="N12" s="31">
        <v>1</v>
      </c>
      <c r="O12" s="40">
        <f aca="true" t="shared" si="0" ref="O12:O24">SUM(G12:N12)</f>
        <v>22</v>
      </c>
      <c r="P12" s="33">
        <f aca="true" t="shared" si="1" ref="P12:P24">($O$11-O12)*$U$1</f>
        <v>0.00034722222222222224</v>
      </c>
      <c r="Q12" s="24">
        <f aca="true" t="shared" si="2" ref="Q12:Q24">$Q$9+P12</f>
        <v>0.6045138888888889</v>
      </c>
      <c r="R12" s="24"/>
      <c r="S12" s="23"/>
      <c r="T12" s="24"/>
      <c r="U12" s="23"/>
      <c r="V12" s="23" t="s">
        <v>5</v>
      </c>
    </row>
    <row r="13" spans="1:22" s="22" customFormat="1" ht="20.25" customHeight="1">
      <c r="A13" s="23" t="s">
        <v>17</v>
      </c>
      <c r="B13" s="23">
        <v>289</v>
      </c>
      <c r="C13" s="22" t="s">
        <v>48</v>
      </c>
      <c r="E13" s="23" t="s">
        <v>49</v>
      </c>
      <c r="F13" s="22" t="s">
        <v>15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1</v>
      </c>
      <c r="O13" s="31">
        <f t="shared" si="0"/>
        <v>22</v>
      </c>
      <c r="P13" s="33">
        <f t="shared" si="1"/>
        <v>0.00034722222222222224</v>
      </c>
      <c r="Q13" s="24">
        <f t="shared" si="2"/>
        <v>0.6045138888888889</v>
      </c>
      <c r="R13" s="24"/>
      <c r="S13" s="23"/>
      <c r="T13" s="24"/>
      <c r="U13" s="23"/>
      <c r="V13" s="23" t="s">
        <v>5</v>
      </c>
    </row>
    <row r="14" spans="1:22" s="22" customFormat="1" ht="20.25" customHeight="1">
      <c r="A14" s="23" t="s">
        <v>17</v>
      </c>
      <c r="B14" s="23">
        <v>290</v>
      </c>
      <c r="C14" s="22" t="s">
        <v>54</v>
      </c>
      <c r="E14" s="23" t="s">
        <v>55</v>
      </c>
      <c r="F14" s="22" t="s">
        <v>163</v>
      </c>
      <c r="G14" s="31">
        <v>3</v>
      </c>
      <c r="H14" s="31">
        <v>3</v>
      </c>
      <c r="I14" s="31">
        <v>3</v>
      </c>
      <c r="J14" s="31">
        <v>3</v>
      </c>
      <c r="K14" s="31">
        <v>3</v>
      </c>
      <c r="L14" s="31">
        <v>3</v>
      </c>
      <c r="M14" s="31">
        <v>3</v>
      </c>
      <c r="N14" s="31">
        <v>1</v>
      </c>
      <c r="O14" s="31">
        <f t="shared" si="0"/>
        <v>22</v>
      </c>
      <c r="P14" s="33">
        <f t="shared" si="1"/>
        <v>0.00034722222222222224</v>
      </c>
      <c r="Q14" s="24">
        <f t="shared" si="2"/>
        <v>0.6045138888888889</v>
      </c>
      <c r="R14" s="24"/>
      <c r="S14" s="23"/>
      <c r="T14" s="24"/>
      <c r="U14" s="23"/>
      <c r="V14" s="23" t="s">
        <v>5</v>
      </c>
    </row>
    <row r="15" spans="1:22" s="22" customFormat="1" ht="20.25" customHeight="1">
      <c r="A15" s="23" t="s">
        <v>20</v>
      </c>
      <c r="B15" s="23">
        <v>282</v>
      </c>
      <c r="C15" s="22" t="s">
        <v>75</v>
      </c>
      <c r="E15" s="23" t="s">
        <v>77</v>
      </c>
      <c r="F15" s="22" t="s">
        <v>76</v>
      </c>
      <c r="G15" s="31">
        <v>3</v>
      </c>
      <c r="H15" s="31">
        <v>3</v>
      </c>
      <c r="I15" s="31">
        <v>3</v>
      </c>
      <c r="J15" s="31">
        <v>2</v>
      </c>
      <c r="K15" s="31">
        <v>3</v>
      </c>
      <c r="L15" s="31">
        <v>2</v>
      </c>
      <c r="M15" s="31">
        <v>3</v>
      </c>
      <c r="N15" s="31">
        <v>1</v>
      </c>
      <c r="O15" s="31">
        <f t="shared" si="0"/>
        <v>20</v>
      </c>
      <c r="P15" s="33">
        <f t="shared" si="1"/>
        <v>0.0006944444444444445</v>
      </c>
      <c r="Q15" s="24">
        <f t="shared" si="2"/>
        <v>0.6048611111111111</v>
      </c>
      <c r="R15" s="24"/>
      <c r="S15" s="23"/>
      <c r="T15" s="24"/>
      <c r="U15" s="23"/>
      <c r="V15" s="23" t="s">
        <v>5</v>
      </c>
    </row>
    <row r="16" spans="1:22" s="22" customFormat="1" ht="20.25" customHeight="1">
      <c r="A16" s="23" t="s">
        <v>20</v>
      </c>
      <c r="B16" s="23">
        <v>294</v>
      </c>
      <c r="C16" s="22" t="s">
        <v>78</v>
      </c>
      <c r="E16" s="23" t="s">
        <v>79</v>
      </c>
      <c r="F16" s="22" t="s">
        <v>15</v>
      </c>
      <c r="G16" s="31">
        <v>3</v>
      </c>
      <c r="H16" s="31">
        <v>2</v>
      </c>
      <c r="I16" s="31">
        <v>3</v>
      </c>
      <c r="J16" s="31">
        <v>3</v>
      </c>
      <c r="K16" s="31">
        <v>3</v>
      </c>
      <c r="L16" s="31">
        <v>2</v>
      </c>
      <c r="M16" s="31">
        <v>3</v>
      </c>
      <c r="N16" s="31">
        <v>1</v>
      </c>
      <c r="O16" s="31">
        <f t="shared" si="0"/>
        <v>20</v>
      </c>
      <c r="P16" s="33">
        <f t="shared" si="1"/>
        <v>0.0006944444444444445</v>
      </c>
      <c r="Q16" s="24">
        <f t="shared" si="2"/>
        <v>0.6048611111111111</v>
      </c>
      <c r="R16" s="24"/>
      <c r="S16" s="23"/>
      <c r="T16" s="24"/>
      <c r="U16" s="23"/>
      <c r="V16" s="23" t="s">
        <v>5</v>
      </c>
    </row>
    <row r="17" spans="1:22" s="22" customFormat="1" ht="20.25" customHeight="1">
      <c r="A17" s="23" t="s">
        <v>22</v>
      </c>
      <c r="B17" s="23">
        <v>291</v>
      </c>
      <c r="C17" s="22" t="s">
        <v>56</v>
      </c>
      <c r="E17" s="23" t="s">
        <v>57</v>
      </c>
      <c r="F17" s="22" t="s">
        <v>164</v>
      </c>
      <c r="G17" s="31">
        <v>2</v>
      </c>
      <c r="H17" s="31">
        <v>3</v>
      </c>
      <c r="I17" s="31">
        <v>3</v>
      </c>
      <c r="J17" s="31">
        <v>2</v>
      </c>
      <c r="K17" s="31">
        <v>2</v>
      </c>
      <c r="L17" s="31">
        <v>3</v>
      </c>
      <c r="M17" s="31">
        <v>3</v>
      </c>
      <c r="N17" s="31">
        <v>1</v>
      </c>
      <c r="O17" s="31">
        <f t="shared" si="0"/>
        <v>19</v>
      </c>
      <c r="P17" s="33">
        <f t="shared" si="1"/>
        <v>0.0008680555555555556</v>
      </c>
      <c r="Q17" s="24">
        <f t="shared" si="2"/>
        <v>0.6050347222222222</v>
      </c>
      <c r="R17" s="24"/>
      <c r="S17" s="23"/>
      <c r="T17" s="24"/>
      <c r="U17" s="23"/>
      <c r="V17" s="23" t="s">
        <v>5</v>
      </c>
    </row>
    <row r="18" spans="1:22" s="22" customFormat="1" ht="20.25" customHeight="1">
      <c r="A18" s="23" t="s">
        <v>22</v>
      </c>
      <c r="B18" s="23">
        <v>293</v>
      </c>
      <c r="C18" s="22" t="s">
        <v>186</v>
      </c>
      <c r="E18" s="23" t="s">
        <v>187</v>
      </c>
      <c r="F18" s="22" t="s">
        <v>15</v>
      </c>
      <c r="G18" s="31">
        <v>2</v>
      </c>
      <c r="H18" s="31">
        <v>3</v>
      </c>
      <c r="I18" s="31">
        <v>3</v>
      </c>
      <c r="J18" s="31">
        <v>2</v>
      </c>
      <c r="K18" s="31">
        <v>2</v>
      </c>
      <c r="L18" s="31">
        <v>3</v>
      </c>
      <c r="M18" s="31">
        <v>3</v>
      </c>
      <c r="N18" s="31">
        <v>1</v>
      </c>
      <c r="O18" s="31">
        <f t="shared" si="0"/>
        <v>19</v>
      </c>
      <c r="P18" s="33">
        <f t="shared" si="1"/>
        <v>0.0008680555555555556</v>
      </c>
      <c r="Q18" s="24">
        <f t="shared" si="2"/>
        <v>0.6050347222222222</v>
      </c>
      <c r="R18" s="24"/>
      <c r="S18" s="23"/>
      <c r="T18" s="24"/>
      <c r="U18" s="23"/>
      <c r="V18" s="23" t="s">
        <v>5</v>
      </c>
    </row>
    <row r="19" spans="1:22" s="22" customFormat="1" ht="20.25" customHeight="1">
      <c r="A19" s="23" t="s">
        <v>24</v>
      </c>
      <c r="B19" s="23">
        <v>287</v>
      </c>
      <c r="C19" s="22" t="s">
        <v>159</v>
      </c>
      <c r="E19" s="23" t="s">
        <v>160</v>
      </c>
      <c r="F19" s="22" t="s">
        <v>126</v>
      </c>
      <c r="G19" s="31">
        <v>3</v>
      </c>
      <c r="H19" s="31">
        <v>1</v>
      </c>
      <c r="I19" s="31">
        <v>3</v>
      </c>
      <c r="J19" s="31">
        <v>2</v>
      </c>
      <c r="K19" s="31">
        <v>3</v>
      </c>
      <c r="L19" s="31">
        <v>3</v>
      </c>
      <c r="M19" s="31">
        <v>3</v>
      </c>
      <c r="N19" s="31">
        <v>0</v>
      </c>
      <c r="O19" s="31">
        <f t="shared" si="0"/>
        <v>18</v>
      </c>
      <c r="P19" s="33">
        <f t="shared" si="1"/>
        <v>0.0010416666666666667</v>
      </c>
      <c r="Q19" s="24">
        <f t="shared" si="2"/>
        <v>0.6052083333333333</v>
      </c>
      <c r="R19" s="24"/>
      <c r="S19" s="23"/>
      <c r="T19" s="24"/>
      <c r="U19" s="23"/>
      <c r="V19" s="23" t="s">
        <v>5</v>
      </c>
    </row>
    <row r="20" spans="1:22" s="22" customFormat="1" ht="20.25" customHeight="1">
      <c r="A20" s="23" t="s">
        <v>25</v>
      </c>
      <c r="B20" s="23">
        <v>285</v>
      </c>
      <c r="C20" s="22" t="s">
        <v>157</v>
      </c>
      <c r="E20" s="23" t="s">
        <v>158</v>
      </c>
      <c r="F20" s="22" t="s">
        <v>42</v>
      </c>
      <c r="G20" s="31">
        <v>3</v>
      </c>
      <c r="H20" s="31">
        <v>2</v>
      </c>
      <c r="I20" s="31">
        <v>3</v>
      </c>
      <c r="J20" s="31">
        <v>1</v>
      </c>
      <c r="K20" s="31">
        <v>2</v>
      </c>
      <c r="L20" s="31">
        <v>2</v>
      </c>
      <c r="M20" s="31">
        <v>3</v>
      </c>
      <c r="N20" s="31">
        <v>1</v>
      </c>
      <c r="O20" s="31">
        <f t="shared" si="0"/>
        <v>17</v>
      </c>
      <c r="P20" s="33">
        <f t="shared" si="1"/>
        <v>0.0012152777777777778</v>
      </c>
      <c r="Q20" s="24">
        <f t="shared" si="2"/>
        <v>0.6053819444444444</v>
      </c>
      <c r="R20" s="24"/>
      <c r="S20" s="23"/>
      <c r="T20" s="24"/>
      <c r="U20" s="23"/>
      <c r="V20" s="23" t="s">
        <v>5</v>
      </c>
    </row>
    <row r="21" spans="1:22" s="22" customFormat="1" ht="20.25" customHeight="1">
      <c r="A21" s="23" t="s">
        <v>25</v>
      </c>
      <c r="B21" s="23">
        <v>288</v>
      </c>
      <c r="C21" s="22" t="s">
        <v>161</v>
      </c>
      <c r="E21" s="23" t="s">
        <v>162</v>
      </c>
      <c r="F21" s="22" t="s">
        <v>126</v>
      </c>
      <c r="G21" s="31">
        <v>3</v>
      </c>
      <c r="H21" s="31">
        <v>2</v>
      </c>
      <c r="I21" s="31">
        <v>3</v>
      </c>
      <c r="J21" s="31">
        <v>0</v>
      </c>
      <c r="K21" s="31">
        <v>3</v>
      </c>
      <c r="L21" s="31">
        <v>2</v>
      </c>
      <c r="M21" s="31">
        <v>3</v>
      </c>
      <c r="N21" s="31">
        <v>1</v>
      </c>
      <c r="O21" s="31">
        <f t="shared" si="0"/>
        <v>17</v>
      </c>
      <c r="P21" s="33">
        <f t="shared" si="1"/>
        <v>0.0012152777777777778</v>
      </c>
      <c r="Q21" s="24">
        <f t="shared" si="2"/>
        <v>0.6053819444444444</v>
      </c>
      <c r="R21" s="24"/>
      <c r="S21" s="23"/>
      <c r="T21" s="24"/>
      <c r="U21" s="23"/>
      <c r="V21" s="23" t="s">
        <v>5</v>
      </c>
    </row>
    <row r="22" spans="1:22" s="22" customFormat="1" ht="20.25" customHeight="1">
      <c r="A22" s="23" t="s">
        <v>25</v>
      </c>
      <c r="B22" s="23">
        <v>292</v>
      </c>
      <c r="C22" s="22" t="s">
        <v>165</v>
      </c>
      <c r="E22" s="23" t="s">
        <v>166</v>
      </c>
      <c r="F22" s="22" t="s">
        <v>164</v>
      </c>
      <c r="G22" s="31">
        <v>3</v>
      </c>
      <c r="H22" s="31">
        <v>3</v>
      </c>
      <c r="I22" s="31">
        <v>2</v>
      </c>
      <c r="J22" s="31">
        <v>1</v>
      </c>
      <c r="K22" s="31">
        <v>2</v>
      </c>
      <c r="L22" s="31">
        <v>2</v>
      </c>
      <c r="M22" s="31">
        <v>3</v>
      </c>
      <c r="N22" s="31">
        <v>1</v>
      </c>
      <c r="O22" s="31">
        <f t="shared" si="0"/>
        <v>17</v>
      </c>
      <c r="P22" s="33">
        <f t="shared" si="1"/>
        <v>0.0012152777777777778</v>
      </c>
      <c r="Q22" s="24">
        <f t="shared" si="2"/>
        <v>0.6053819444444444</v>
      </c>
      <c r="R22" s="24"/>
      <c r="S22" s="23"/>
      <c r="T22" s="24"/>
      <c r="U22" s="23"/>
      <c r="V22" s="23" t="s">
        <v>5</v>
      </c>
    </row>
    <row r="23" spans="1:22" s="22" customFormat="1" ht="20.25" customHeight="1">
      <c r="A23" s="23" t="s">
        <v>28</v>
      </c>
      <c r="B23" s="23">
        <v>295</v>
      </c>
      <c r="C23" s="22" t="s">
        <v>206</v>
      </c>
      <c r="E23" s="23" t="s">
        <v>207</v>
      </c>
      <c r="F23" s="22" t="s">
        <v>140</v>
      </c>
      <c r="G23" s="31">
        <v>2</v>
      </c>
      <c r="H23" s="31">
        <v>2</v>
      </c>
      <c r="I23" s="31">
        <v>1</v>
      </c>
      <c r="J23" s="31">
        <v>0</v>
      </c>
      <c r="K23" s="31">
        <v>2</v>
      </c>
      <c r="L23" s="31">
        <v>2</v>
      </c>
      <c r="M23" s="31">
        <v>3</v>
      </c>
      <c r="N23" s="31">
        <v>1</v>
      </c>
      <c r="O23" s="31">
        <f t="shared" si="0"/>
        <v>13</v>
      </c>
      <c r="P23" s="33">
        <f t="shared" si="1"/>
        <v>0.0019097222222222224</v>
      </c>
      <c r="Q23" s="24">
        <f t="shared" si="2"/>
        <v>0.6060763888888888</v>
      </c>
      <c r="R23" s="24"/>
      <c r="S23" s="23"/>
      <c r="T23" s="24"/>
      <c r="U23" s="23"/>
      <c r="V23" s="23"/>
    </row>
    <row r="24" spans="1:22" s="22" customFormat="1" ht="20.25" customHeight="1">
      <c r="A24" s="23" t="s">
        <v>111</v>
      </c>
      <c r="B24" s="23">
        <v>283</v>
      </c>
      <c r="C24" s="22" t="s">
        <v>46</v>
      </c>
      <c r="E24" s="23" t="s">
        <v>47</v>
      </c>
      <c r="F24" s="22" t="s">
        <v>15</v>
      </c>
      <c r="G24" s="31"/>
      <c r="H24" s="31"/>
      <c r="I24" s="31"/>
      <c r="J24" s="31"/>
      <c r="K24" s="31"/>
      <c r="L24" s="31"/>
      <c r="M24" s="31"/>
      <c r="N24" s="31"/>
      <c r="O24" s="31">
        <f t="shared" si="0"/>
        <v>0</v>
      </c>
      <c r="P24" s="33">
        <f t="shared" si="1"/>
        <v>0.004166666666666667</v>
      </c>
      <c r="Q24" s="24">
        <f t="shared" si="2"/>
        <v>0.6083333333333333</v>
      </c>
      <c r="R24" s="24"/>
      <c r="S24" s="23"/>
      <c r="T24" s="24"/>
      <c r="U24" s="23"/>
      <c r="V24" s="23"/>
    </row>
    <row r="25" spans="1:22" s="22" customFormat="1" ht="18" customHeight="1">
      <c r="A25" s="23"/>
      <c r="B25" s="23"/>
      <c r="E25" s="23"/>
      <c r="G25" s="31"/>
      <c r="H25" s="31"/>
      <c r="I25" s="31"/>
      <c r="J25" s="31"/>
      <c r="K25" s="31"/>
      <c r="L25" s="31"/>
      <c r="M25" s="31"/>
      <c r="N25" s="31"/>
      <c r="O25" s="31"/>
      <c r="P25" s="33"/>
      <c r="Q25" s="24"/>
      <c r="R25" s="24"/>
      <c r="S25" s="23"/>
      <c r="T25" s="24"/>
      <c r="U25" s="23"/>
      <c r="V25" s="23"/>
    </row>
    <row r="26" spans="1:26" s="22" customFormat="1" ht="20.25" customHeight="1">
      <c r="A26" s="1" t="str">
        <f>CONCATENATE($E$7," - männlich")</f>
        <v>Technikbewerb U15 - männlich</v>
      </c>
      <c r="B26" s="18"/>
      <c r="C26" s="18"/>
      <c r="D26" s="18"/>
      <c r="E26" s="18"/>
      <c r="F26" s="18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18"/>
      <c r="R26" s="18"/>
      <c r="S26" s="18"/>
      <c r="T26" s="18"/>
      <c r="U26" s="18" t="s">
        <v>5</v>
      </c>
      <c r="V26" s="18"/>
      <c r="W26" s="18"/>
      <c r="X26" s="19"/>
      <c r="Y26" s="19"/>
      <c r="Z26" s="17"/>
    </row>
    <row r="27" spans="1:22" s="22" customFormat="1" ht="20.25" customHeight="1">
      <c r="A27" s="23" t="s">
        <v>17</v>
      </c>
      <c r="B27" s="23">
        <v>251</v>
      </c>
      <c r="C27" s="22" t="s">
        <v>58</v>
      </c>
      <c r="E27" s="23" t="s">
        <v>60</v>
      </c>
      <c r="F27" s="22" t="s">
        <v>59</v>
      </c>
      <c r="G27" s="31">
        <v>3</v>
      </c>
      <c r="H27" s="31">
        <v>3</v>
      </c>
      <c r="I27" s="31">
        <v>3</v>
      </c>
      <c r="J27" s="31">
        <v>3</v>
      </c>
      <c r="K27" s="31">
        <v>3</v>
      </c>
      <c r="L27" s="31">
        <v>3</v>
      </c>
      <c r="M27" s="31">
        <v>3</v>
      </c>
      <c r="N27" s="31">
        <v>3</v>
      </c>
      <c r="O27" s="31">
        <f aca="true" t="shared" si="3" ref="O27:O46">SUM(G27:N27)</f>
        <v>24</v>
      </c>
      <c r="P27" s="33">
        <f aca="true" t="shared" si="4" ref="P27:P52">($O$11-O27)*$U$1</f>
        <v>0</v>
      </c>
      <c r="Q27" s="24">
        <f aca="true" t="shared" si="5" ref="Q27:Q52">$Q$9+P27</f>
        <v>0.6041666666666666</v>
      </c>
      <c r="R27" s="24"/>
      <c r="S27" s="23"/>
      <c r="T27" s="24"/>
      <c r="U27" s="23" t="s">
        <v>5</v>
      </c>
      <c r="V27" s="23"/>
    </row>
    <row r="28" spans="1:21" s="17" customFormat="1" ht="20.25" customHeight="1">
      <c r="A28" s="23" t="s">
        <v>17</v>
      </c>
      <c r="B28" s="23">
        <v>269</v>
      </c>
      <c r="C28" s="22" t="s">
        <v>73</v>
      </c>
      <c r="D28" s="22"/>
      <c r="E28" s="23" t="s">
        <v>74</v>
      </c>
      <c r="F28" s="22" t="s">
        <v>213</v>
      </c>
      <c r="G28" s="31">
        <v>3</v>
      </c>
      <c r="H28" s="31">
        <v>3</v>
      </c>
      <c r="I28" s="31">
        <v>3</v>
      </c>
      <c r="J28" s="31">
        <v>3</v>
      </c>
      <c r="K28" s="31">
        <v>3</v>
      </c>
      <c r="L28" s="31">
        <v>3</v>
      </c>
      <c r="M28" s="31">
        <v>3</v>
      </c>
      <c r="N28" s="31">
        <v>3</v>
      </c>
      <c r="O28" s="31">
        <f t="shared" si="3"/>
        <v>24</v>
      </c>
      <c r="P28" s="33">
        <f t="shared" si="4"/>
        <v>0</v>
      </c>
      <c r="Q28" s="24">
        <f t="shared" si="5"/>
        <v>0.6041666666666666</v>
      </c>
      <c r="R28" s="24"/>
      <c r="S28" s="23"/>
      <c r="T28" s="24"/>
      <c r="U28" s="23" t="s">
        <v>5</v>
      </c>
    </row>
    <row r="29" spans="1:22" s="22" customFormat="1" ht="20.25" customHeight="1">
      <c r="A29" s="23" t="s">
        <v>19</v>
      </c>
      <c r="B29" s="23">
        <v>254</v>
      </c>
      <c r="C29" s="22" t="s">
        <v>39</v>
      </c>
      <c r="E29" s="23"/>
      <c r="F29" s="22" t="s">
        <v>13</v>
      </c>
      <c r="G29" s="31">
        <v>2</v>
      </c>
      <c r="H29" s="31">
        <v>3</v>
      </c>
      <c r="I29" s="31">
        <v>3</v>
      </c>
      <c r="J29" s="31">
        <v>3</v>
      </c>
      <c r="K29" s="31">
        <v>3</v>
      </c>
      <c r="L29" s="31">
        <v>3</v>
      </c>
      <c r="M29" s="31">
        <v>3</v>
      </c>
      <c r="N29" s="31">
        <v>3</v>
      </c>
      <c r="O29" s="31">
        <f t="shared" si="3"/>
        <v>23</v>
      </c>
      <c r="P29" s="33">
        <f t="shared" si="4"/>
        <v>0.00017361111111111112</v>
      </c>
      <c r="Q29" s="24">
        <f t="shared" si="5"/>
        <v>0.6043402777777778</v>
      </c>
      <c r="R29" s="24"/>
      <c r="S29" s="23"/>
      <c r="T29" s="24"/>
      <c r="U29" s="23" t="s">
        <v>5</v>
      </c>
      <c r="V29" s="23"/>
    </row>
    <row r="30" spans="1:22" s="22" customFormat="1" ht="20.25" customHeight="1">
      <c r="A30" s="23" t="s">
        <v>19</v>
      </c>
      <c r="B30" s="23">
        <v>259</v>
      </c>
      <c r="C30" s="22" t="s">
        <v>148</v>
      </c>
      <c r="E30" s="23" t="s">
        <v>149</v>
      </c>
      <c r="F30" s="22" t="s">
        <v>150</v>
      </c>
      <c r="G30" s="31">
        <v>3</v>
      </c>
      <c r="H30" s="31">
        <v>3</v>
      </c>
      <c r="I30" s="31">
        <v>3</v>
      </c>
      <c r="J30" s="31">
        <v>3</v>
      </c>
      <c r="K30" s="31">
        <v>3</v>
      </c>
      <c r="L30" s="31">
        <v>3</v>
      </c>
      <c r="M30" s="31">
        <v>3</v>
      </c>
      <c r="N30" s="31">
        <v>2</v>
      </c>
      <c r="O30" s="40">
        <f t="shared" si="3"/>
        <v>23</v>
      </c>
      <c r="P30" s="33">
        <f t="shared" si="4"/>
        <v>0.00017361111111111112</v>
      </c>
      <c r="Q30" s="24">
        <f t="shared" si="5"/>
        <v>0.6043402777777778</v>
      </c>
      <c r="R30" s="24"/>
      <c r="S30" s="23"/>
      <c r="T30" s="24"/>
      <c r="U30" s="23" t="s">
        <v>5</v>
      </c>
      <c r="V30" s="23"/>
    </row>
    <row r="31" spans="1:22" s="22" customFormat="1" ht="20.25" customHeight="1">
      <c r="A31" s="23" t="s">
        <v>19</v>
      </c>
      <c r="B31" s="23">
        <v>266</v>
      </c>
      <c r="C31" s="22" t="s">
        <v>155</v>
      </c>
      <c r="E31" s="26" t="s">
        <v>102</v>
      </c>
      <c r="F31" s="22" t="s">
        <v>126</v>
      </c>
      <c r="G31" s="31">
        <v>3</v>
      </c>
      <c r="H31" s="31">
        <v>3</v>
      </c>
      <c r="I31" s="31">
        <v>3</v>
      </c>
      <c r="J31" s="31">
        <v>3</v>
      </c>
      <c r="K31" s="31">
        <v>3</v>
      </c>
      <c r="L31" s="31">
        <v>3</v>
      </c>
      <c r="M31" s="31">
        <v>3</v>
      </c>
      <c r="N31" s="31">
        <v>2</v>
      </c>
      <c r="O31" s="40">
        <f t="shared" si="3"/>
        <v>23</v>
      </c>
      <c r="P31" s="33">
        <f t="shared" si="4"/>
        <v>0.00017361111111111112</v>
      </c>
      <c r="Q31" s="24">
        <f t="shared" si="5"/>
        <v>0.6043402777777778</v>
      </c>
      <c r="R31" s="24"/>
      <c r="S31" s="23"/>
      <c r="T31" s="24"/>
      <c r="U31" s="23" t="s">
        <v>5</v>
      </c>
      <c r="V31" s="23"/>
    </row>
    <row r="32" spans="1:22" s="22" customFormat="1" ht="20.25" customHeight="1">
      <c r="A32" s="23" t="s">
        <v>19</v>
      </c>
      <c r="B32" s="23">
        <v>267</v>
      </c>
      <c r="C32" s="22" t="s">
        <v>64</v>
      </c>
      <c r="E32" s="23" t="s">
        <v>65</v>
      </c>
      <c r="F32" s="22" t="s">
        <v>156</v>
      </c>
      <c r="G32" s="31">
        <v>2</v>
      </c>
      <c r="H32" s="31">
        <v>3</v>
      </c>
      <c r="I32" s="31">
        <v>3</v>
      </c>
      <c r="J32" s="31">
        <v>3</v>
      </c>
      <c r="K32" s="31">
        <v>3</v>
      </c>
      <c r="L32" s="31">
        <v>3</v>
      </c>
      <c r="M32" s="31">
        <v>3</v>
      </c>
      <c r="N32" s="31">
        <v>3</v>
      </c>
      <c r="O32" s="40">
        <f t="shared" si="3"/>
        <v>23</v>
      </c>
      <c r="P32" s="33">
        <f t="shared" si="4"/>
        <v>0.00017361111111111112</v>
      </c>
      <c r="Q32" s="24">
        <f t="shared" si="5"/>
        <v>0.6043402777777778</v>
      </c>
      <c r="R32" s="24"/>
      <c r="S32" s="23"/>
      <c r="T32" s="24"/>
      <c r="U32" s="23" t="s">
        <v>5</v>
      </c>
      <c r="V32" s="23"/>
    </row>
    <row r="33" spans="1:22" s="22" customFormat="1" ht="20.25" customHeight="1">
      <c r="A33" s="23" t="s">
        <v>23</v>
      </c>
      <c r="B33" s="23">
        <v>252</v>
      </c>
      <c r="C33" s="22" t="s">
        <v>61</v>
      </c>
      <c r="E33" s="23" t="s">
        <v>63</v>
      </c>
      <c r="F33" s="22" t="s">
        <v>62</v>
      </c>
      <c r="G33" s="31">
        <v>3</v>
      </c>
      <c r="H33" s="31">
        <v>3</v>
      </c>
      <c r="I33" s="31">
        <v>3</v>
      </c>
      <c r="J33" s="31">
        <v>3</v>
      </c>
      <c r="K33" s="31">
        <v>3</v>
      </c>
      <c r="L33" s="31">
        <v>3</v>
      </c>
      <c r="M33" s="31">
        <v>3</v>
      </c>
      <c r="N33" s="31">
        <v>1</v>
      </c>
      <c r="O33" s="40">
        <f t="shared" si="3"/>
        <v>22</v>
      </c>
      <c r="P33" s="33">
        <f t="shared" si="4"/>
        <v>0.00034722222222222224</v>
      </c>
      <c r="Q33" s="24">
        <f t="shared" si="5"/>
        <v>0.6045138888888889</v>
      </c>
      <c r="R33" s="24"/>
      <c r="S33" s="23"/>
      <c r="T33" s="24"/>
      <c r="U33" s="23" t="s">
        <v>5</v>
      </c>
      <c r="V33" s="23"/>
    </row>
    <row r="34" spans="1:22" s="22" customFormat="1" ht="20.25" customHeight="1">
      <c r="A34" s="23" t="s">
        <v>23</v>
      </c>
      <c r="B34" s="23">
        <v>255</v>
      </c>
      <c r="C34" s="22" t="s">
        <v>38</v>
      </c>
      <c r="E34" s="23"/>
      <c r="G34" s="31">
        <v>2</v>
      </c>
      <c r="H34" s="31">
        <v>3</v>
      </c>
      <c r="I34" s="31">
        <v>3</v>
      </c>
      <c r="J34" s="31">
        <v>3</v>
      </c>
      <c r="K34" s="31">
        <v>3</v>
      </c>
      <c r="L34" s="31">
        <v>3</v>
      </c>
      <c r="M34" s="31">
        <v>3</v>
      </c>
      <c r="N34" s="31">
        <v>2</v>
      </c>
      <c r="O34" s="40">
        <f t="shared" si="3"/>
        <v>22</v>
      </c>
      <c r="P34" s="33">
        <f t="shared" si="4"/>
        <v>0.00034722222222222224</v>
      </c>
      <c r="Q34" s="24">
        <f t="shared" si="5"/>
        <v>0.6045138888888889</v>
      </c>
      <c r="R34" s="24"/>
      <c r="S34" s="23"/>
      <c r="T34" s="24"/>
      <c r="U34" s="23" t="s">
        <v>5</v>
      </c>
      <c r="V34" s="23"/>
    </row>
    <row r="35" spans="1:22" s="22" customFormat="1" ht="20.25" customHeight="1">
      <c r="A35" s="23" t="s">
        <v>23</v>
      </c>
      <c r="B35" s="23">
        <v>257</v>
      </c>
      <c r="C35" s="22" t="s">
        <v>66</v>
      </c>
      <c r="E35" s="23" t="s">
        <v>67</v>
      </c>
      <c r="F35" s="22" t="s">
        <v>6</v>
      </c>
      <c r="G35" s="31">
        <v>3</v>
      </c>
      <c r="H35" s="31">
        <v>1</v>
      </c>
      <c r="I35" s="31">
        <v>3</v>
      </c>
      <c r="J35" s="31">
        <v>3</v>
      </c>
      <c r="K35" s="31">
        <v>3</v>
      </c>
      <c r="L35" s="31">
        <v>3</v>
      </c>
      <c r="M35" s="31">
        <v>3</v>
      </c>
      <c r="N35" s="31">
        <v>3</v>
      </c>
      <c r="O35" s="40">
        <f t="shared" si="3"/>
        <v>22</v>
      </c>
      <c r="P35" s="33">
        <f t="shared" si="4"/>
        <v>0.00034722222222222224</v>
      </c>
      <c r="Q35" s="24">
        <f t="shared" si="5"/>
        <v>0.6045138888888889</v>
      </c>
      <c r="R35" s="24"/>
      <c r="S35" s="23"/>
      <c r="T35" s="24"/>
      <c r="U35" s="23" t="s">
        <v>5</v>
      </c>
      <c r="V35" s="23"/>
    </row>
    <row r="36" spans="1:22" s="22" customFormat="1" ht="20.25" customHeight="1">
      <c r="A36" s="23" t="s">
        <v>23</v>
      </c>
      <c r="B36" s="23">
        <v>260</v>
      </c>
      <c r="C36" s="22" t="s">
        <v>99</v>
      </c>
      <c r="E36" s="23" t="s">
        <v>100</v>
      </c>
      <c r="F36" s="22" t="s">
        <v>151</v>
      </c>
      <c r="G36" s="31">
        <v>2</v>
      </c>
      <c r="H36" s="31">
        <v>3</v>
      </c>
      <c r="I36" s="31">
        <v>3</v>
      </c>
      <c r="J36" s="31">
        <v>3</v>
      </c>
      <c r="K36" s="31">
        <v>3</v>
      </c>
      <c r="L36" s="31">
        <v>3</v>
      </c>
      <c r="M36" s="31">
        <v>3</v>
      </c>
      <c r="N36" s="31">
        <v>2</v>
      </c>
      <c r="O36" s="40">
        <f t="shared" si="3"/>
        <v>22</v>
      </c>
      <c r="P36" s="33">
        <f t="shared" si="4"/>
        <v>0.00034722222222222224</v>
      </c>
      <c r="Q36" s="24">
        <f t="shared" si="5"/>
        <v>0.6045138888888889</v>
      </c>
      <c r="R36" s="24"/>
      <c r="S36" s="23"/>
      <c r="T36" s="24"/>
      <c r="U36" s="23" t="s">
        <v>5</v>
      </c>
      <c r="V36" s="23"/>
    </row>
    <row r="37" spans="1:22" s="22" customFormat="1" ht="20.25" customHeight="1">
      <c r="A37" s="23" t="s">
        <v>23</v>
      </c>
      <c r="B37" s="23">
        <v>263</v>
      </c>
      <c r="C37" s="22" t="s">
        <v>104</v>
      </c>
      <c r="E37" s="23" t="s">
        <v>153</v>
      </c>
      <c r="F37" s="22" t="s">
        <v>126</v>
      </c>
      <c r="G37" s="31">
        <v>3</v>
      </c>
      <c r="H37" s="31">
        <v>1</v>
      </c>
      <c r="I37" s="31">
        <v>3</v>
      </c>
      <c r="J37" s="31">
        <v>3</v>
      </c>
      <c r="K37" s="31">
        <v>3</v>
      </c>
      <c r="L37" s="31">
        <v>3</v>
      </c>
      <c r="M37" s="31">
        <v>3</v>
      </c>
      <c r="N37" s="31">
        <v>3</v>
      </c>
      <c r="O37" s="40">
        <f t="shared" si="3"/>
        <v>22</v>
      </c>
      <c r="P37" s="33">
        <f t="shared" si="4"/>
        <v>0.00034722222222222224</v>
      </c>
      <c r="Q37" s="24">
        <f t="shared" si="5"/>
        <v>0.6045138888888889</v>
      </c>
      <c r="R37" s="24"/>
      <c r="S37" s="23"/>
      <c r="T37" s="24"/>
      <c r="U37" s="23" t="s">
        <v>5</v>
      </c>
      <c r="V37" s="23"/>
    </row>
    <row r="38" spans="1:22" s="22" customFormat="1" ht="20.25" customHeight="1">
      <c r="A38" s="23" t="s">
        <v>28</v>
      </c>
      <c r="B38" s="23">
        <v>253</v>
      </c>
      <c r="C38" s="22" t="s">
        <v>141</v>
      </c>
      <c r="E38" s="23" t="s">
        <v>142</v>
      </c>
      <c r="F38" s="22" t="s">
        <v>143</v>
      </c>
      <c r="G38" s="31">
        <v>3</v>
      </c>
      <c r="H38" s="31">
        <v>3</v>
      </c>
      <c r="I38" s="31">
        <v>3</v>
      </c>
      <c r="J38" s="31">
        <v>1</v>
      </c>
      <c r="K38" s="31">
        <v>3</v>
      </c>
      <c r="L38" s="31">
        <v>3</v>
      </c>
      <c r="M38" s="31">
        <v>3</v>
      </c>
      <c r="N38" s="31">
        <v>2</v>
      </c>
      <c r="O38" s="40">
        <f t="shared" si="3"/>
        <v>21</v>
      </c>
      <c r="P38" s="33">
        <f t="shared" si="4"/>
        <v>0.0005208333333333333</v>
      </c>
      <c r="Q38" s="24">
        <f t="shared" si="5"/>
        <v>0.6046874999999999</v>
      </c>
      <c r="R38" s="24"/>
      <c r="S38" s="23"/>
      <c r="T38" s="24"/>
      <c r="U38" s="23" t="s">
        <v>5</v>
      </c>
      <c r="V38" s="23"/>
    </row>
    <row r="39" spans="1:22" s="22" customFormat="1" ht="20.25" customHeight="1">
      <c r="A39" s="23" t="s">
        <v>28</v>
      </c>
      <c r="B39" s="23">
        <v>270</v>
      </c>
      <c r="C39" s="22" t="s">
        <v>71</v>
      </c>
      <c r="E39" s="23" t="s">
        <v>72</v>
      </c>
      <c r="F39" s="22" t="s">
        <v>214</v>
      </c>
      <c r="G39" s="31">
        <v>2</v>
      </c>
      <c r="H39" s="31">
        <v>2</v>
      </c>
      <c r="I39" s="31">
        <v>3</v>
      </c>
      <c r="J39" s="31">
        <v>3</v>
      </c>
      <c r="K39" s="31">
        <v>3</v>
      </c>
      <c r="L39" s="31">
        <v>3</v>
      </c>
      <c r="M39" s="31">
        <v>3</v>
      </c>
      <c r="N39" s="31">
        <v>2</v>
      </c>
      <c r="O39" s="40">
        <f t="shared" si="3"/>
        <v>21</v>
      </c>
      <c r="P39" s="33">
        <f t="shared" si="4"/>
        <v>0.0005208333333333333</v>
      </c>
      <c r="Q39" s="24">
        <f t="shared" si="5"/>
        <v>0.6046874999999999</v>
      </c>
      <c r="R39" s="24"/>
      <c r="S39" s="23"/>
      <c r="T39" s="24"/>
      <c r="U39" s="23" t="s">
        <v>5</v>
      </c>
      <c r="V39" s="23"/>
    </row>
    <row r="40" spans="1:22" s="22" customFormat="1" ht="20.25" customHeight="1">
      <c r="A40" s="23" t="s">
        <v>30</v>
      </c>
      <c r="B40" s="23">
        <v>261</v>
      </c>
      <c r="C40" s="22" t="s">
        <v>152</v>
      </c>
      <c r="E40" s="23" t="s">
        <v>103</v>
      </c>
      <c r="F40" s="22" t="s">
        <v>126</v>
      </c>
      <c r="G40" s="31">
        <v>2</v>
      </c>
      <c r="H40" s="31">
        <v>2</v>
      </c>
      <c r="I40" s="31">
        <v>3</v>
      </c>
      <c r="J40" s="31">
        <v>3</v>
      </c>
      <c r="K40" s="31">
        <v>3</v>
      </c>
      <c r="L40" s="31">
        <v>3</v>
      </c>
      <c r="M40" s="31">
        <v>3</v>
      </c>
      <c r="N40" s="31">
        <v>1</v>
      </c>
      <c r="O40" s="40">
        <f t="shared" si="3"/>
        <v>20</v>
      </c>
      <c r="P40" s="33">
        <f t="shared" si="4"/>
        <v>0.0006944444444444445</v>
      </c>
      <c r="Q40" s="24">
        <f t="shared" si="5"/>
        <v>0.6048611111111111</v>
      </c>
      <c r="R40" s="24"/>
      <c r="S40" s="23"/>
      <c r="T40" s="24"/>
      <c r="U40" s="23" t="s">
        <v>5</v>
      </c>
      <c r="V40" s="23"/>
    </row>
    <row r="41" spans="1:22" s="22" customFormat="1" ht="20.25" customHeight="1">
      <c r="A41" s="23" t="s">
        <v>30</v>
      </c>
      <c r="B41" s="23">
        <v>264</v>
      </c>
      <c r="C41" s="22" t="s">
        <v>154</v>
      </c>
      <c r="E41" s="23" t="s">
        <v>153</v>
      </c>
      <c r="F41" s="22" t="s">
        <v>126</v>
      </c>
      <c r="G41" s="31">
        <v>3</v>
      </c>
      <c r="H41" s="31">
        <v>2</v>
      </c>
      <c r="I41" s="31">
        <v>3</v>
      </c>
      <c r="J41" s="31">
        <v>1</v>
      </c>
      <c r="K41" s="31">
        <v>3</v>
      </c>
      <c r="L41" s="31">
        <v>3</v>
      </c>
      <c r="M41" s="31">
        <v>3</v>
      </c>
      <c r="N41" s="31">
        <v>2</v>
      </c>
      <c r="O41" s="40">
        <f t="shared" si="3"/>
        <v>20</v>
      </c>
      <c r="P41" s="33">
        <f t="shared" si="4"/>
        <v>0.0006944444444444445</v>
      </c>
      <c r="Q41" s="24">
        <f t="shared" si="5"/>
        <v>0.6048611111111111</v>
      </c>
      <c r="R41" s="24"/>
      <c r="S41" s="23"/>
      <c r="T41" s="24"/>
      <c r="U41" s="23" t="s">
        <v>5</v>
      </c>
      <c r="V41" s="23"/>
    </row>
    <row r="42" spans="1:22" s="22" customFormat="1" ht="20.25" customHeight="1">
      <c r="A42" s="23" t="s">
        <v>32</v>
      </c>
      <c r="B42" s="23">
        <v>268</v>
      </c>
      <c r="C42" s="22" t="s">
        <v>43</v>
      </c>
      <c r="E42" s="23" t="s">
        <v>44</v>
      </c>
      <c r="F42" s="22" t="s">
        <v>213</v>
      </c>
      <c r="G42" s="31">
        <v>3</v>
      </c>
      <c r="H42" s="31">
        <v>3</v>
      </c>
      <c r="I42" s="31">
        <v>3</v>
      </c>
      <c r="J42" s="31">
        <v>1</v>
      </c>
      <c r="K42" s="31">
        <v>3</v>
      </c>
      <c r="L42" s="31">
        <v>2</v>
      </c>
      <c r="M42" s="31">
        <v>3</v>
      </c>
      <c r="N42" s="31">
        <v>1</v>
      </c>
      <c r="O42" s="40">
        <f t="shared" si="3"/>
        <v>19</v>
      </c>
      <c r="P42" s="33">
        <f t="shared" si="4"/>
        <v>0.0008680555555555556</v>
      </c>
      <c r="Q42" s="24">
        <f t="shared" si="5"/>
        <v>0.6050347222222222</v>
      </c>
      <c r="R42" s="24"/>
      <c r="S42" s="23"/>
      <c r="T42" s="24"/>
      <c r="U42" s="23" t="s">
        <v>5</v>
      </c>
      <c r="V42" s="23"/>
    </row>
    <row r="43" spans="1:22" s="22" customFormat="1" ht="20.25" customHeight="1">
      <c r="A43" s="23" t="s">
        <v>223</v>
      </c>
      <c r="B43" s="23">
        <v>256</v>
      </c>
      <c r="C43" s="22" t="s">
        <v>144</v>
      </c>
      <c r="E43" s="23" t="s">
        <v>145</v>
      </c>
      <c r="F43" s="22" t="s">
        <v>146</v>
      </c>
      <c r="G43" s="31">
        <v>3</v>
      </c>
      <c r="H43" s="31">
        <v>3</v>
      </c>
      <c r="I43" s="31">
        <v>3</v>
      </c>
      <c r="J43" s="31">
        <v>0</v>
      </c>
      <c r="K43" s="31">
        <v>3</v>
      </c>
      <c r="L43" s="31">
        <v>2</v>
      </c>
      <c r="M43" s="31">
        <v>3</v>
      </c>
      <c r="N43" s="31">
        <v>1</v>
      </c>
      <c r="O43" s="40">
        <f t="shared" si="3"/>
        <v>18</v>
      </c>
      <c r="P43" s="33">
        <f t="shared" si="4"/>
        <v>0.0010416666666666667</v>
      </c>
      <c r="Q43" s="24">
        <f t="shared" si="5"/>
        <v>0.6052083333333333</v>
      </c>
      <c r="R43" s="24"/>
      <c r="S43" s="23"/>
      <c r="T43" s="24"/>
      <c r="U43" s="23" t="s">
        <v>5</v>
      </c>
      <c r="V43" s="23"/>
    </row>
    <row r="44" spans="1:22" s="22" customFormat="1" ht="20.25" customHeight="1">
      <c r="A44" s="23" t="s">
        <v>221</v>
      </c>
      <c r="B44" s="23">
        <v>271</v>
      </c>
      <c r="C44" s="22" t="s">
        <v>182</v>
      </c>
      <c r="E44" s="23" t="s">
        <v>68</v>
      </c>
      <c r="F44" s="22" t="s">
        <v>6</v>
      </c>
      <c r="G44" s="31">
        <v>2</v>
      </c>
      <c r="H44" s="31">
        <v>2</v>
      </c>
      <c r="I44" s="31">
        <v>3</v>
      </c>
      <c r="J44" s="31">
        <v>2</v>
      </c>
      <c r="K44" s="31">
        <v>3</v>
      </c>
      <c r="L44" s="31">
        <v>2</v>
      </c>
      <c r="M44" s="31">
        <v>3</v>
      </c>
      <c r="N44" s="31">
        <v>0</v>
      </c>
      <c r="O44" s="40">
        <f t="shared" si="3"/>
        <v>17</v>
      </c>
      <c r="P44" s="33">
        <f t="shared" si="4"/>
        <v>0.0012152777777777778</v>
      </c>
      <c r="Q44" s="24">
        <f t="shared" si="5"/>
        <v>0.6053819444444444</v>
      </c>
      <c r="R44" s="24"/>
      <c r="S44" s="23"/>
      <c r="T44" s="24"/>
      <c r="U44" s="23" t="s">
        <v>5</v>
      </c>
      <c r="V44" s="23"/>
    </row>
    <row r="45" spans="1:22" s="22" customFormat="1" ht="20.25" customHeight="1">
      <c r="A45" s="23" t="s">
        <v>222</v>
      </c>
      <c r="B45" s="23">
        <v>258</v>
      </c>
      <c r="C45" s="22" t="s">
        <v>147</v>
      </c>
      <c r="E45" s="26"/>
      <c r="F45" s="22" t="s">
        <v>13</v>
      </c>
      <c r="G45" s="31">
        <v>2</v>
      </c>
      <c r="H45" s="31">
        <v>1</v>
      </c>
      <c r="I45" s="31">
        <v>3</v>
      </c>
      <c r="J45" s="31">
        <v>1</v>
      </c>
      <c r="K45" s="31">
        <v>3</v>
      </c>
      <c r="L45" s="31">
        <v>3</v>
      </c>
      <c r="M45" s="31">
        <v>2</v>
      </c>
      <c r="N45" s="31">
        <v>1</v>
      </c>
      <c r="O45" s="40">
        <f t="shared" si="3"/>
        <v>16</v>
      </c>
      <c r="P45" s="33">
        <f t="shared" si="4"/>
        <v>0.001388888888888889</v>
      </c>
      <c r="Q45" s="24">
        <f t="shared" si="5"/>
        <v>0.6055555555555555</v>
      </c>
      <c r="R45" s="24"/>
      <c r="S45" s="23"/>
      <c r="T45" s="24"/>
      <c r="U45" s="23" t="s">
        <v>5</v>
      </c>
      <c r="V45" s="23"/>
    </row>
    <row r="46" spans="1:22" s="22" customFormat="1" ht="20.25" customHeight="1">
      <c r="A46" s="23" t="s">
        <v>224</v>
      </c>
      <c r="B46" s="23">
        <v>273</v>
      </c>
      <c r="C46" s="22" t="s">
        <v>69</v>
      </c>
      <c r="E46" s="23" t="s">
        <v>70</v>
      </c>
      <c r="F46" s="30" t="s">
        <v>196</v>
      </c>
      <c r="G46" s="31">
        <v>1</v>
      </c>
      <c r="H46" s="31">
        <v>2</v>
      </c>
      <c r="I46" s="31">
        <v>3</v>
      </c>
      <c r="J46" s="31">
        <v>1</v>
      </c>
      <c r="K46" s="31">
        <v>2</v>
      </c>
      <c r="L46" s="31">
        <v>2</v>
      </c>
      <c r="M46" s="31">
        <v>3</v>
      </c>
      <c r="N46" s="31">
        <v>0</v>
      </c>
      <c r="O46" s="40">
        <f t="shared" si="3"/>
        <v>14</v>
      </c>
      <c r="P46" s="33">
        <f t="shared" si="4"/>
        <v>0.0017361111111111112</v>
      </c>
      <c r="Q46" s="24">
        <f t="shared" si="5"/>
        <v>0.6059027777777778</v>
      </c>
      <c r="R46" s="24"/>
      <c r="S46" s="23"/>
      <c r="T46" s="24"/>
      <c r="U46" s="23" t="s">
        <v>5</v>
      </c>
      <c r="V46" s="23"/>
    </row>
    <row r="47" spans="1:22" s="22" customFormat="1" ht="20.25" customHeight="1">
      <c r="A47" s="23"/>
      <c r="B47" s="23"/>
      <c r="E47" s="23"/>
      <c r="G47" s="31"/>
      <c r="H47" s="31"/>
      <c r="I47" s="31"/>
      <c r="J47" s="31"/>
      <c r="K47" s="31"/>
      <c r="L47" s="31"/>
      <c r="M47" s="31"/>
      <c r="N47" s="31"/>
      <c r="O47" s="40"/>
      <c r="P47" s="33"/>
      <c r="Q47" s="24"/>
      <c r="R47" s="24"/>
      <c r="S47" s="23"/>
      <c r="T47" s="24"/>
      <c r="U47" s="23" t="s">
        <v>5</v>
      </c>
      <c r="V47" s="23"/>
    </row>
    <row r="48" spans="1:22" s="22" customFormat="1" ht="20.25" customHeight="1">
      <c r="A48" s="23"/>
      <c r="B48" s="23"/>
      <c r="E48" s="26"/>
      <c r="G48" s="31"/>
      <c r="H48" s="31"/>
      <c r="I48" s="31"/>
      <c r="J48" s="31"/>
      <c r="K48" s="31"/>
      <c r="L48" s="31"/>
      <c r="M48" s="31"/>
      <c r="N48" s="31"/>
      <c r="O48" s="40">
        <f>SUM(G48:N48)</f>
        <v>0</v>
      </c>
      <c r="P48" s="33">
        <f t="shared" si="4"/>
        <v>0.004166666666666667</v>
      </c>
      <c r="Q48" s="24">
        <f t="shared" si="5"/>
        <v>0.6083333333333333</v>
      </c>
      <c r="R48" s="24"/>
      <c r="S48" s="23"/>
      <c r="T48" s="24"/>
      <c r="U48" s="23" t="s">
        <v>5</v>
      </c>
      <c r="V48" s="23"/>
    </row>
    <row r="49" spans="1:22" s="22" customFormat="1" ht="20.25" customHeight="1">
      <c r="A49" s="23"/>
      <c r="B49" s="23"/>
      <c r="E49" s="23"/>
      <c r="G49" s="31"/>
      <c r="H49" s="31"/>
      <c r="I49" s="31"/>
      <c r="J49" s="31"/>
      <c r="K49" s="31"/>
      <c r="L49" s="31"/>
      <c r="M49" s="31"/>
      <c r="N49" s="31"/>
      <c r="O49" s="40">
        <f>SUM(G49:N49)</f>
        <v>0</v>
      </c>
      <c r="P49" s="33">
        <f t="shared" si="4"/>
        <v>0.004166666666666667</v>
      </c>
      <c r="Q49" s="24">
        <f t="shared" si="5"/>
        <v>0.6083333333333333</v>
      </c>
      <c r="R49" s="24"/>
      <c r="S49" s="23"/>
      <c r="T49" s="24"/>
      <c r="U49" s="23" t="s">
        <v>5</v>
      </c>
      <c r="V49" s="23"/>
    </row>
    <row r="50" spans="1:22" s="22" customFormat="1" ht="20.25" customHeight="1">
      <c r="A50" s="23"/>
      <c r="B50" s="23"/>
      <c r="E50" s="23"/>
      <c r="G50" s="31"/>
      <c r="H50" s="31"/>
      <c r="I50" s="31"/>
      <c r="J50" s="31"/>
      <c r="K50" s="31"/>
      <c r="L50" s="31"/>
      <c r="M50" s="31"/>
      <c r="N50" s="31"/>
      <c r="O50" s="40">
        <f>SUM(G50:N50)</f>
        <v>0</v>
      </c>
      <c r="P50" s="33">
        <f t="shared" si="4"/>
        <v>0.004166666666666667</v>
      </c>
      <c r="Q50" s="24">
        <f t="shared" si="5"/>
        <v>0.6083333333333333</v>
      </c>
      <c r="R50" s="24"/>
      <c r="S50" s="23"/>
      <c r="T50" s="24"/>
      <c r="U50" s="23" t="s">
        <v>5</v>
      </c>
      <c r="V50" s="23"/>
    </row>
    <row r="51" spans="1:22" s="22" customFormat="1" ht="20.25" customHeight="1">
      <c r="A51" s="23"/>
      <c r="B51" s="23"/>
      <c r="E51" s="23"/>
      <c r="G51" s="31"/>
      <c r="H51" s="31"/>
      <c r="I51" s="31"/>
      <c r="J51" s="31"/>
      <c r="K51" s="31"/>
      <c r="L51" s="31"/>
      <c r="M51" s="31"/>
      <c r="N51" s="31"/>
      <c r="O51" s="40">
        <f>SUM(G51:N51)</f>
        <v>0</v>
      </c>
      <c r="P51" s="33">
        <f t="shared" si="4"/>
        <v>0.004166666666666667</v>
      </c>
      <c r="Q51" s="24">
        <f t="shared" si="5"/>
        <v>0.6083333333333333</v>
      </c>
      <c r="R51" s="24"/>
      <c r="S51" s="23"/>
      <c r="T51" s="24"/>
      <c r="U51" s="23" t="s">
        <v>5</v>
      </c>
      <c r="V51" s="23"/>
    </row>
    <row r="52" spans="1:22" s="22" customFormat="1" ht="20.25" customHeight="1">
      <c r="A52" s="23"/>
      <c r="B52" s="23"/>
      <c r="E52" s="23"/>
      <c r="G52" s="31"/>
      <c r="H52" s="31"/>
      <c r="I52" s="31"/>
      <c r="J52" s="31"/>
      <c r="K52" s="31"/>
      <c r="L52" s="31"/>
      <c r="M52" s="31"/>
      <c r="N52" s="31"/>
      <c r="O52" s="40">
        <f>SUM(G52:N52)</f>
        <v>0</v>
      </c>
      <c r="P52" s="33">
        <f t="shared" si="4"/>
        <v>0.004166666666666667</v>
      </c>
      <c r="Q52" s="24">
        <f t="shared" si="5"/>
        <v>0.6083333333333333</v>
      </c>
      <c r="R52" s="24"/>
      <c r="S52" s="23"/>
      <c r="T52" s="24"/>
      <c r="U52" s="23" t="s">
        <v>5</v>
      </c>
      <c r="V52" s="23"/>
    </row>
    <row r="53" spans="1:22" s="3" customFormat="1" ht="20.25" customHeight="1">
      <c r="A53" s="6"/>
      <c r="B53" s="6"/>
      <c r="E53" s="6"/>
      <c r="G53" s="31"/>
      <c r="H53" s="31"/>
      <c r="I53" s="31"/>
      <c r="J53" s="31"/>
      <c r="K53" s="31"/>
      <c r="L53" s="31"/>
      <c r="M53" s="31"/>
      <c r="N53" s="31"/>
      <c r="O53" s="40"/>
      <c r="P53" s="33"/>
      <c r="Q53" s="24"/>
      <c r="R53" s="24"/>
      <c r="S53" s="23"/>
      <c r="T53" s="24"/>
      <c r="U53" s="23" t="s">
        <v>5</v>
      </c>
      <c r="V53" s="23"/>
    </row>
    <row r="54" spans="1:22" s="3" customFormat="1" ht="20.25" customHeight="1">
      <c r="A54" s="6"/>
      <c r="B54" s="6"/>
      <c r="E54" s="6"/>
      <c r="G54" s="31"/>
      <c r="H54" s="31"/>
      <c r="I54" s="31"/>
      <c r="J54" s="31"/>
      <c r="K54" s="31"/>
      <c r="L54" s="31"/>
      <c r="M54" s="31"/>
      <c r="N54" s="31"/>
      <c r="O54" s="40"/>
      <c r="P54" s="33"/>
      <c r="Q54" s="24"/>
      <c r="R54" s="24"/>
      <c r="S54" s="23"/>
      <c r="T54" s="24"/>
      <c r="U54" s="23" t="s">
        <v>5</v>
      </c>
      <c r="V54" s="23"/>
    </row>
    <row r="55" spans="1:22" s="3" customFormat="1" ht="20.25" customHeight="1">
      <c r="A55" s="6"/>
      <c r="B55" s="6"/>
      <c r="E55" s="6"/>
      <c r="G55" s="31"/>
      <c r="H55" s="31"/>
      <c r="I55" s="31"/>
      <c r="J55" s="31"/>
      <c r="K55" s="31"/>
      <c r="L55" s="31"/>
      <c r="M55" s="31"/>
      <c r="N55" s="31"/>
      <c r="O55" s="40"/>
      <c r="P55" s="33"/>
      <c r="Q55" s="24"/>
      <c r="R55" s="24"/>
      <c r="S55" s="23"/>
      <c r="T55" s="24"/>
      <c r="U55" s="23" t="s">
        <v>5</v>
      </c>
      <c r="V55" s="23"/>
    </row>
    <row r="56" spans="7:17" ht="20.25" customHeight="1">
      <c r="G56" s="8"/>
      <c r="H56" s="8"/>
      <c r="I56" s="8"/>
      <c r="J56" s="8"/>
      <c r="K56" s="8"/>
      <c r="L56" s="8"/>
      <c r="M56" s="8"/>
      <c r="N56" s="8"/>
      <c r="Q56" s="2"/>
    </row>
    <row r="57" spans="7:17" ht="20.25" customHeight="1">
      <c r="G57" s="8"/>
      <c r="H57" s="8"/>
      <c r="I57" s="8"/>
      <c r="J57" s="8"/>
      <c r="K57" s="8"/>
      <c r="L57" s="8"/>
      <c r="M57" s="8"/>
      <c r="N57" s="8"/>
      <c r="Q57" s="2"/>
    </row>
    <row r="58" spans="7:17" ht="20.25" customHeight="1">
      <c r="G58" s="8"/>
      <c r="H58" s="8"/>
      <c r="I58" s="8"/>
      <c r="J58" s="8"/>
      <c r="K58" s="8"/>
      <c r="L58" s="8"/>
      <c r="M58" s="8"/>
      <c r="N58" s="8"/>
      <c r="Q58" s="2"/>
    </row>
    <row r="59" spans="7:17" ht="20.25" customHeight="1">
      <c r="G59" s="8"/>
      <c r="H59" s="8"/>
      <c r="I59" s="8"/>
      <c r="J59" s="8"/>
      <c r="K59" s="8"/>
      <c r="L59" s="8"/>
      <c r="M59" s="8"/>
      <c r="N59" s="8"/>
      <c r="Q59" s="2"/>
    </row>
    <row r="60" spans="7:17" ht="20.25" customHeight="1">
      <c r="G60" s="8"/>
      <c r="H60" s="8"/>
      <c r="I60" s="8"/>
      <c r="J60" s="8"/>
      <c r="K60" s="8"/>
      <c r="L60" s="8"/>
      <c r="M60" s="8"/>
      <c r="N60" s="8"/>
      <c r="Q60" s="2"/>
    </row>
    <row r="61" spans="7:17" ht="20.25" customHeight="1">
      <c r="G61" s="8"/>
      <c r="H61" s="8"/>
      <c r="I61" s="8"/>
      <c r="J61" s="8"/>
      <c r="K61" s="8"/>
      <c r="L61" s="8"/>
      <c r="M61" s="8"/>
      <c r="N61" s="8"/>
      <c r="Q61" s="2"/>
    </row>
    <row r="62" spans="7:17" ht="20.25" customHeight="1">
      <c r="G62" s="8"/>
      <c r="H62" s="8"/>
      <c r="I62" s="8"/>
      <c r="J62" s="8"/>
      <c r="K62" s="8"/>
      <c r="L62" s="8"/>
      <c r="M62" s="8"/>
      <c r="N62" s="8"/>
      <c r="Q62" s="2"/>
    </row>
    <row r="63" spans="7:17" ht="20.25" customHeight="1">
      <c r="G63" s="8"/>
      <c r="H63" s="8"/>
      <c r="I63" s="8"/>
      <c r="J63" s="8"/>
      <c r="K63" s="8"/>
      <c r="L63" s="8"/>
      <c r="M63" s="8"/>
      <c r="N63" s="8"/>
      <c r="Q63" s="2"/>
    </row>
    <row r="64" spans="7:17" ht="20.25" customHeight="1">
      <c r="G64" s="8"/>
      <c r="H64" s="8"/>
      <c r="I64" s="8"/>
      <c r="J64" s="8"/>
      <c r="K64" s="8"/>
      <c r="L64" s="8"/>
      <c r="M64" s="8"/>
      <c r="N64" s="8"/>
      <c r="Q64" s="2"/>
    </row>
    <row r="65" spans="7:17" ht="20.25" customHeight="1">
      <c r="G65" s="8"/>
      <c r="H65" s="8"/>
      <c r="I65" s="8"/>
      <c r="J65" s="8"/>
      <c r="K65" s="8"/>
      <c r="L65" s="8"/>
      <c r="M65" s="8"/>
      <c r="N65" s="8"/>
      <c r="Q65" s="2"/>
    </row>
    <row r="66" spans="7:17" ht="20.25" customHeight="1">
      <c r="G66" s="8"/>
      <c r="H66" s="8"/>
      <c r="I66" s="8"/>
      <c r="J66" s="8"/>
      <c r="K66" s="8"/>
      <c r="L66" s="8"/>
      <c r="M66" s="8"/>
      <c r="N66" s="8"/>
      <c r="Q66" s="2"/>
    </row>
    <row r="67" spans="7:17" ht="20.25" customHeight="1">
      <c r="G67" s="8"/>
      <c r="H67" s="8"/>
      <c r="I67" s="8"/>
      <c r="J67" s="8"/>
      <c r="K67" s="8"/>
      <c r="L67" s="8"/>
      <c r="M67" s="8"/>
      <c r="N67" s="8"/>
      <c r="Q67" s="2"/>
    </row>
    <row r="68" spans="7:17" ht="20.25" customHeight="1">
      <c r="G68" s="8"/>
      <c r="H68" s="8"/>
      <c r="I68" s="8"/>
      <c r="J68" s="8"/>
      <c r="K68" s="8"/>
      <c r="L68" s="8"/>
      <c r="M68" s="8"/>
      <c r="N68" s="8"/>
      <c r="Q68" s="2"/>
    </row>
    <row r="69" spans="7:17" ht="20.25" customHeight="1">
      <c r="G69" s="8"/>
      <c r="H69" s="8"/>
      <c r="I69" s="8"/>
      <c r="J69" s="8"/>
      <c r="K69" s="8"/>
      <c r="L69" s="8"/>
      <c r="M69" s="8"/>
      <c r="N69" s="8"/>
      <c r="Q69" s="2"/>
    </row>
    <row r="70" spans="7:17" ht="20.25" customHeight="1">
      <c r="G70" s="8"/>
      <c r="H70" s="8"/>
      <c r="I70" s="8"/>
      <c r="J70" s="8"/>
      <c r="K70" s="8"/>
      <c r="L70" s="8"/>
      <c r="M70" s="8"/>
      <c r="N70" s="8"/>
      <c r="Q70" s="2"/>
    </row>
    <row r="71" spans="7:17" ht="20.25" customHeight="1">
      <c r="G71" s="8"/>
      <c r="H71" s="8"/>
      <c r="I71" s="8"/>
      <c r="J71" s="8"/>
      <c r="K71" s="8"/>
      <c r="L71" s="8"/>
      <c r="M71" s="8"/>
      <c r="N71" s="8"/>
      <c r="Q71" s="2"/>
    </row>
    <row r="72" spans="7:17" ht="20.25" customHeight="1">
      <c r="G72" s="8"/>
      <c r="H72" s="8"/>
      <c r="I72" s="8"/>
      <c r="J72" s="8"/>
      <c r="K72" s="8"/>
      <c r="L72" s="8"/>
      <c r="M72" s="8"/>
      <c r="N72" s="8"/>
      <c r="Q72" s="2"/>
    </row>
    <row r="73" spans="7:17" ht="20.25" customHeight="1">
      <c r="G73" s="8"/>
      <c r="H73" s="8"/>
      <c r="I73" s="8"/>
      <c r="J73" s="8"/>
      <c r="K73" s="8"/>
      <c r="L73" s="8"/>
      <c r="M73" s="8"/>
      <c r="N73" s="8"/>
      <c r="Q73" s="2"/>
    </row>
    <row r="74" spans="7:17" ht="20.25" customHeight="1">
      <c r="G74" s="8"/>
      <c r="H74" s="8"/>
      <c r="I74" s="8"/>
      <c r="J74" s="8"/>
      <c r="K74" s="8"/>
      <c r="L74" s="8"/>
      <c r="M74" s="8"/>
      <c r="N74" s="8"/>
      <c r="Q74" s="2"/>
    </row>
    <row r="75" spans="7:17" ht="20.25" customHeight="1">
      <c r="G75" s="8"/>
      <c r="H75" s="8"/>
      <c r="I75" s="8"/>
      <c r="J75" s="8"/>
      <c r="K75" s="8"/>
      <c r="L75" s="8"/>
      <c r="M75" s="8"/>
      <c r="N75" s="8"/>
      <c r="Q75" s="2"/>
    </row>
    <row r="76" spans="7:17" ht="20.25" customHeight="1">
      <c r="G76" s="8"/>
      <c r="H76" s="8"/>
      <c r="I76" s="8"/>
      <c r="J76" s="8"/>
      <c r="K76" s="8"/>
      <c r="L76" s="8"/>
      <c r="M76" s="8"/>
      <c r="N76" s="8"/>
      <c r="Q76" s="2"/>
    </row>
    <row r="77" spans="7:17" ht="20.25" customHeight="1">
      <c r="G77" s="8"/>
      <c r="H77" s="8"/>
      <c r="I77" s="8"/>
      <c r="J77" s="8"/>
      <c r="K77" s="8"/>
      <c r="L77" s="8"/>
      <c r="M77" s="8"/>
      <c r="N77" s="8"/>
      <c r="Q77" s="2"/>
    </row>
    <row r="78" spans="7:17" ht="20.25" customHeight="1">
      <c r="G78" s="8"/>
      <c r="H78" s="8"/>
      <c r="I78" s="8"/>
      <c r="J78" s="8"/>
      <c r="K78" s="8"/>
      <c r="L78" s="8"/>
      <c r="M78" s="8"/>
      <c r="N78" s="8"/>
      <c r="Q78" s="2"/>
    </row>
    <row r="79" spans="7:17" ht="20.25" customHeight="1">
      <c r="G79" s="8"/>
      <c r="H79" s="8"/>
      <c r="I79" s="8"/>
      <c r="J79" s="8"/>
      <c r="K79" s="8"/>
      <c r="L79" s="8"/>
      <c r="M79" s="8"/>
      <c r="N79" s="8"/>
      <c r="Q79" s="2"/>
    </row>
    <row r="80" spans="7:17" ht="20.25" customHeight="1">
      <c r="G80" s="8"/>
      <c r="H80" s="8"/>
      <c r="I80" s="8"/>
      <c r="J80" s="8"/>
      <c r="K80" s="8"/>
      <c r="L80" s="8"/>
      <c r="M80" s="8"/>
      <c r="N80" s="8"/>
      <c r="Q80" s="2"/>
    </row>
    <row r="81" spans="7:17" ht="20.25" customHeight="1">
      <c r="G81" s="8"/>
      <c r="H81" s="8"/>
      <c r="I81" s="8"/>
      <c r="J81" s="8"/>
      <c r="K81" s="8"/>
      <c r="L81" s="8"/>
      <c r="M81" s="8"/>
      <c r="N81" s="8"/>
      <c r="Q81" s="2"/>
    </row>
    <row r="82" spans="7:17" ht="20.25" customHeight="1">
      <c r="G82" s="8"/>
      <c r="H82" s="8"/>
      <c r="I82" s="8"/>
      <c r="J82" s="8"/>
      <c r="K82" s="8"/>
      <c r="L82" s="8"/>
      <c r="M82" s="8"/>
      <c r="N82" s="8"/>
      <c r="Q82" s="2"/>
    </row>
    <row r="83" spans="7:17" ht="20.25" customHeight="1">
      <c r="G83" s="8"/>
      <c r="H83" s="8"/>
      <c r="I83" s="8"/>
      <c r="J83" s="8"/>
      <c r="K83" s="8"/>
      <c r="L83" s="8"/>
      <c r="M83" s="8"/>
      <c r="N83" s="8"/>
      <c r="Q83" s="2"/>
    </row>
    <row r="84" spans="7:17" ht="20.25" customHeight="1">
      <c r="G84" s="8"/>
      <c r="H84" s="8"/>
      <c r="I84" s="8"/>
      <c r="J84" s="8"/>
      <c r="K84" s="8"/>
      <c r="L84" s="8"/>
      <c r="M84" s="8"/>
      <c r="N84" s="8"/>
      <c r="Q84" s="2"/>
    </row>
    <row r="85" spans="7:17" ht="20.25" customHeight="1">
      <c r="G85" s="8"/>
      <c r="H85" s="8"/>
      <c r="I85" s="8"/>
      <c r="J85" s="8"/>
      <c r="K85" s="8"/>
      <c r="L85" s="8"/>
      <c r="M85" s="8"/>
      <c r="N85" s="8"/>
      <c r="Q85" s="2"/>
    </row>
    <row r="86" spans="7:17" ht="20.25" customHeight="1">
      <c r="G86" s="8"/>
      <c r="H86" s="8"/>
      <c r="I86" s="8"/>
      <c r="J86" s="8"/>
      <c r="K86" s="8"/>
      <c r="L86" s="8"/>
      <c r="M86" s="8"/>
      <c r="N86" s="8"/>
      <c r="Q86" s="2"/>
    </row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6" r:id="rId2"/>
  <rowBreaks count="1" manualBreakCount="1">
    <brk id="50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view="pageBreakPreview" zoomScale="70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" sqref="C1"/>
    </sheetView>
  </sheetViews>
  <sheetFormatPr defaultColWidth="11.421875" defaultRowHeight="12.75" outlineLevelCol="1"/>
  <cols>
    <col min="1" max="1" width="0" style="0" hidden="1" customWidth="1"/>
    <col min="2" max="2" width="7.28125" style="0" hidden="1" customWidth="1"/>
    <col min="3" max="3" width="8.57421875" style="0" customWidth="1"/>
    <col min="4" max="4" width="9.8515625" style="0" customWidth="1"/>
    <col min="5" max="5" width="28.00390625" style="0" bestFit="1" customWidth="1"/>
    <col min="6" max="6" width="8.7109375" style="0" customWidth="1"/>
    <col min="7" max="7" width="15.7109375" style="4" customWidth="1"/>
    <col min="8" max="8" width="38.28125" style="0" customWidth="1"/>
    <col min="9" max="16" width="6.00390625" style="4" hidden="1" customWidth="1" outlineLevel="1"/>
    <col min="17" max="17" width="9.140625" style="4" hidden="1" customWidth="1" outlineLevel="1" collapsed="1"/>
    <col min="18" max="18" width="11.421875" style="4" hidden="1" customWidth="1" outlineLevel="1" collapsed="1"/>
    <col min="19" max="19" width="12.7109375" style="0" hidden="1" customWidth="1" outlineLevel="1"/>
    <col min="20" max="20" width="17.28125" style="4" customWidth="1" collapsed="1"/>
    <col min="21" max="21" width="12.7109375" style="0" customWidth="1" collapsed="1"/>
    <col min="22" max="22" width="15.421875" style="4" customWidth="1"/>
    <col min="23" max="23" width="13.7109375" style="4" bestFit="1" customWidth="1"/>
    <col min="24" max="24" width="11.421875" style="4" customWidth="1"/>
  </cols>
  <sheetData>
    <row r="1" spans="3:24" s="9" customFormat="1" ht="20.25">
      <c r="C1" s="10"/>
      <c r="D1" s="11"/>
      <c r="E1" s="10"/>
      <c r="F1" s="10"/>
      <c r="G1" s="11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11"/>
      <c r="V1" s="10"/>
      <c r="W1" s="20">
        <v>0.00017361111111111112</v>
      </c>
      <c r="X1" s="11"/>
    </row>
    <row r="2" spans="4:24" s="9" customFormat="1" ht="18.75">
      <c r="D2" s="12"/>
      <c r="F2" s="13"/>
      <c r="G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12"/>
      <c r="X2" s="12"/>
    </row>
    <row r="3" spans="4:24" s="9" customFormat="1" ht="18.75">
      <c r="D3" s="12"/>
      <c r="F3" s="13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W3" s="12"/>
      <c r="X3" s="12"/>
    </row>
    <row r="4" spans="4:24" s="9" customFormat="1" ht="18.75">
      <c r="D4" s="12"/>
      <c r="F4" s="14"/>
      <c r="G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W4" s="12"/>
      <c r="X4" s="12"/>
    </row>
    <row r="5" spans="4:24" s="9" customFormat="1" ht="18.75">
      <c r="D5" s="12"/>
      <c r="F5" s="15"/>
      <c r="G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W5" s="12"/>
      <c r="X5" s="12"/>
    </row>
    <row r="6" spans="4:24" s="9" customFormat="1" ht="18.75">
      <c r="D6" s="12"/>
      <c r="F6" s="15"/>
      <c r="G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W6" s="12"/>
      <c r="X6" s="12"/>
    </row>
    <row r="7" spans="4:24" s="9" customFormat="1" ht="18.75">
      <c r="D7" s="12"/>
      <c r="F7" s="13" t="s">
        <v>33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W7" s="12"/>
      <c r="X7" s="12"/>
    </row>
    <row r="8" spans="4:24" s="9" customFormat="1" ht="13.5" thickBot="1">
      <c r="D8" s="12"/>
      <c r="G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1"/>
      <c r="W8" s="12"/>
      <c r="X8" s="12"/>
    </row>
    <row r="9" spans="4:24" s="9" customFormat="1" ht="15.75">
      <c r="D9" s="12"/>
      <c r="G9" s="12"/>
      <c r="I9" s="12"/>
      <c r="J9" s="12"/>
      <c r="K9" s="12"/>
      <c r="L9" s="12"/>
      <c r="M9" s="12"/>
      <c r="N9" s="12"/>
      <c r="O9" s="12"/>
      <c r="P9" s="12"/>
      <c r="Q9" s="12"/>
      <c r="R9" s="42" t="s">
        <v>96</v>
      </c>
      <c r="S9" s="43">
        <v>0.6145833333333334</v>
      </c>
      <c r="T9" s="12"/>
      <c r="U9" s="12"/>
      <c r="W9" s="12"/>
      <c r="X9" s="12"/>
    </row>
    <row r="10" spans="2:25" s="3" customFormat="1" ht="19.5" customHeight="1" thickBot="1">
      <c r="B10" s="50" t="s">
        <v>7</v>
      </c>
      <c r="C10" s="5" t="s">
        <v>8</v>
      </c>
      <c r="D10" s="5" t="s">
        <v>9</v>
      </c>
      <c r="E10" s="5" t="s">
        <v>10</v>
      </c>
      <c r="F10" s="5" t="s">
        <v>45</v>
      </c>
      <c r="G10" s="5" t="s">
        <v>11</v>
      </c>
      <c r="H10" s="5" t="s">
        <v>12</v>
      </c>
      <c r="I10" s="5" t="s">
        <v>88</v>
      </c>
      <c r="J10" s="5" t="s">
        <v>89</v>
      </c>
      <c r="K10" s="5" t="s">
        <v>90</v>
      </c>
      <c r="L10" s="5" t="s">
        <v>91</v>
      </c>
      <c r="M10" s="5" t="s">
        <v>92</v>
      </c>
      <c r="N10" s="5" t="s">
        <v>93</v>
      </c>
      <c r="O10" s="5" t="s">
        <v>94</v>
      </c>
      <c r="P10" s="5" t="s">
        <v>95</v>
      </c>
      <c r="Q10" s="39" t="s">
        <v>87</v>
      </c>
      <c r="R10" s="5" t="s">
        <v>97</v>
      </c>
      <c r="S10" s="5" t="s">
        <v>98</v>
      </c>
      <c r="T10" s="5" t="s">
        <v>4</v>
      </c>
      <c r="U10" s="5" t="s">
        <v>3</v>
      </c>
      <c r="V10" s="5" t="s">
        <v>2</v>
      </c>
      <c r="W10" s="5" t="s">
        <v>0</v>
      </c>
      <c r="X10" s="7" t="s">
        <v>1</v>
      </c>
      <c r="Y10" s="7"/>
    </row>
    <row r="11" spans="2:27" s="17" customFormat="1" ht="19.5" customHeight="1" thickBot="1">
      <c r="B11" s="16"/>
      <c r="C11" s="58" t="str">
        <f>CONCATENATE($F$7," - weiblich")</f>
        <v>Ergebnisliste: U15 XC - weiblich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7"/>
      <c r="Q11" s="41">
        <v>24</v>
      </c>
      <c r="R11" s="38"/>
      <c r="S11" s="18"/>
      <c r="T11" s="18"/>
      <c r="U11" s="18"/>
      <c r="V11" s="18"/>
      <c r="W11" s="18"/>
      <c r="X11" s="18" t="s">
        <v>5</v>
      </c>
      <c r="Y11" s="18"/>
      <c r="Z11" s="19"/>
      <c r="AA11" s="19"/>
    </row>
    <row r="12" spans="1:24" s="22" customFormat="1" ht="20.25" customHeight="1">
      <c r="A12" s="52">
        <v>287</v>
      </c>
      <c r="B12" s="52">
        <v>25</v>
      </c>
      <c r="C12" s="23" t="s">
        <v>17</v>
      </c>
      <c r="D12" s="23">
        <v>287</v>
      </c>
      <c r="E12" s="22" t="s">
        <v>159</v>
      </c>
      <c r="G12" s="23" t="s">
        <v>160</v>
      </c>
      <c r="H12" s="22" t="s">
        <v>126</v>
      </c>
      <c r="I12" s="31">
        <v>3</v>
      </c>
      <c r="J12" s="31">
        <v>1</v>
      </c>
      <c r="K12" s="31">
        <v>3</v>
      </c>
      <c r="L12" s="31">
        <v>2</v>
      </c>
      <c r="M12" s="31">
        <v>3</v>
      </c>
      <c r="N12" s="31">
        <v>3</v>
      </c>
      <c r="O12" s="31">
        <v>3</v>
      </c>
      <c r="P12" s="31">
        <v>0</v>
      </c>
      <c r="Q12" s="40">
        <f aca="true" t="shared" si="0" ref="Q12:Q23">SUM(I12:P12)</f>
        <v>18</v>
      </c>
      <c r="R12" s="33">
        <f aca="true" t="shared" si="1" ref="R12:R23">($Q$11-Q12)*$W$1</f>
        <v>0.0010416666666666667</v>
      </c>
      <c r="S12" s="24">
        <f aca="true" t="shared" si="2" ref="S12:S23">$S$9+R12</f>
        <v>0.6156250000000001</v>
      </c>
      <c r="T12" s="24">
        <v>0.02791458333376795</v>
      </c>
      <c r="U12" s="23">
        <v>4</v>
      </c>
      <c r="V12" s="24"/>
      <c r="W12" s="23"/>
      <c r="X12" s="23" t="s">
        <v>5</v>
      </c>
    </row>
    <row r="13" spans="1:24" s="22" customFormat="1" ht="20.25" customHeight="1">
      <c r="A13" s="52">
        <v>288</v>
      </c>
      <c r="B13" s="52">
        <v>26</v>
      </c>
      <c r="C13" s="23" t="s">
        <v>18</v>
      </c>
      <c r="D13" s="23">
        <v>288</v>
      </c>
      <c r="E13" s="22" t="s">
        <v>161</v>
      </c>
      <c r="G13" s="23" t="s">
        <v>162</v>
      </c>
      <c r="H13" s="22" t="s">
        <v>126</v>
      </c>
      <c r="I13" s="31">
        <v>3</v>
      </c>
      <c r="J13" s="31">
        <v>2</v>
      </c>
      <c r="K13" s="31">
        <v>3</v>
      </c>
      <c r="L13" s="31">
        <v>0</v>
      </c>
      <c r="M13" s="31">
        <v>3</v>
      </c>
      <c r="N13" s="31">
        <v>2</v>
      </c>
      <c r="O13" s="31">
        <v>3</v>
      </c>
      <c r="P13" s="31">
        <v>1</v>
      </c>
      <c r="Q13" s="40">
        <f t="shared" si="0"/>
        <v>17</v>
      </c>
      <c r="R13" s="33">
        <f t="shared" si="1"/>
        <v>0.0012152777777777778</v>
      </c>
      <c r="S13" s="24">
        <f t="shared" si="2"/>
        <v>0.6157986111111111</v>
      </c>
      <c r="T13" s="24">
        <v>0.029945138885523193</v>
      </c>
      <c r="U13" s="23">
        <v>4</v>
      </c>
      <c r="V13" s="24"/>
      <c r="W13" s="23"/>
      <c r="X13" s="23" t="s">
        <v>5</v>
      </c>
    </row>
    <row r="14" spans="1:24" s="22" customFormat="1" ht="20.25" customHeight="1">
      <c r="A14" s="52">
        <v>282</v>
      </c>
      <c r="B14" s="52">
        <v>27</v>
      </c>
      <c r="C14" s="23" t="s">
        <v>19</v>
      </c>
      <c r="D14" s="23">
        <v>282</v>
      </c>
      <c r="E14" s="22" t="s">
        <v>75</v>
      </c>
      <c r="G14" s="23" t="s">
        <v>77</v>
      </c>
      <c r="H14" s="22" t="s">
        <v>76</v>
      </c>
      <c r="I14" s="31">
        <v>3</v>
      </c>
      <c r="J14" s="31">
        <v>3</v>
      </c>
      <c r="K14" s="31">
        <v>3</v>
      </c>
      <c r="L14" s="31">
        <v>2</v>
      </c>
      <c r="M14" s="31">
        <v>3</v>
      </c>
      <c r="N14" s="31">
        <v>2</v>
      </c>
      <c r="O14" s="31">
        <v>3</v>
      </c>
      <c r="P14" s="31">
        <v>1</v>
      </c>
      <c r="Q14" s="40">
        <f t="shared" si="0"/>
        <v>20</v>
      </c>
      <c r="R14" s="33">
        <f t="shared" si="1"/>
        <v>0.0006944444444444445</v>
      </c>
      <c r="S14" s="24">
        <f t="shared" si="2"/>
        <v>0.6152777777777778</v>
      </c>
      <c r="T14" s="24">
        <v>0.03050740740582114</v>
      </c>
      <c r="U14" s="23">
        <v>4</v>
      </c>
      <c r="V14" s="24"/>
      <c r="W14" s="23"/>
      <c r="X14" s="23" t="s">
        <v>5</v>
      </c>
    </row>
    <row r="15" spans="1:24" s="22" customFormat="1" ht="20.25" customHeight="1">
      <c r="A15" s="52">
        <v>286</v>
      </c>
      <c r="B15" s="52">
        <v>2</v>
      </c>
      <c r="C15" s="23" t="s">
        <v>20</v>
      </c>
      <c r="D15" s="23">
        <v>286</v>
      </c>
      <c r="E15" s="22" t="s">
        <v>52</v>
      </c>
      <c r="G15" s="23" t="s">
        <v>53</v>
      </c>
      <c r="H15" s="22" t="s">
        <v>15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1</v>
      </c>
      <c r="Q15" s="40">
        <f t="shared" si="0"/>
        <v>22</v>
      </c>
      <c r="R15" s="33">
        <f t="shared" si="1"/>
        <v>0.00034722222222222224</v>
      </c>
      <c r="S15" s="24">
        <f t="shared" si="2"/>
        <v>0.6149305555555556</v>
      </c>
      <c r="T15" s="24">
        <v>0.022916319445357658</v>
      </c>
      <c r="U15" s="23">
        <v>3</v>
      </c>
      <c r="V15" s="24"/>
      <c r="W15" s="23"/>
      <c r="X15" s="23" t="s">
        <v>5</v>
      </c>
    </row>
    <row r="16" spans="1:24" s="22" customFormat="1" ht="20.25" customHeight="1">
      <c r="A16" s="52">
        <v>289</v>
      </c>
      <c r="B16" s="52">
        <v>4</v>
      </c>
      <c r="C16" s="23" t="s">
        <v>21</v>
      </c>
      <c r="D16" s="23">
        <v>289</v>
      </c>
      <c r="E16" s="22" t="s">
        <v>48</v>
      </c>
      <c r="G16" s="23" t="s">
        <v>49</v>
      </c>
      <c r="H16" s="22" t="s">
        <v>15</v>
      </c>
      <c r="I16" s="31">
        <v>3</v>
      </c>
      <c r="J16" s="31">
        <v>3</v>
      </c>
      <c r="K16" s="31">
        <v>3</v>
      </c>
      <c r="L16" s="31">
        <v>3</v>
      </c>
      <c r="M16" s="31">
        <v>3</v>
      </c>
      <c r="N16" s="31">
        <v>3</v>
      </c>
      <c r="O16" s="31">
        <v>3</v>
      </c>
      <c r="P16" s="31">
        <v>1</v>
      </c>
      <c r="Q16" s="40">
        <f t="shared" si="0"/>
        <v>22</v>
      </c>
      <c r="R16" s="33">
        <f t="shared" si="1"/>
        <v>0.00034722222222222224</v>
      </c>
      <c r="S16" s="24">
        <f t="shared" si="2"/>
        <v>0.6149305555555556</v>
      </c>
      <c r="T16" s="24">
        <v>0.02323229166358942</v>
      </c>
      <c r="U16" s="23">
        <v>3</v>
      </c>
      <c r="V16" s="24"/>
      <c r="W16" s="23"/>
      <c r="X16" s="23" t="s">
        <v>5</v>
      </c>
    </row>
    <row r="17" spans="1:24" s="22" customFormat="1" ht="20.25" customHeight="1">
      <c r="A17" s="52">
        <v>291</v>
      </c>
      <c r="B17" s="52">
        <v>9</v>
      </c>
      <c r="C17" s="23" t="s">
        <v>22</v>
      </c>
      <c r="D17" s="23">
        <v>291</v>
      </c>
      <c r="E17" s="22" t="s">
        <v>56</v>
      </c>
      <c r="G17" s="23" t="s">
        <v>57</v>
      </c>
      <c r="H17" s="22" t="s">
        <v>164</v>
      </c>
      <c r="I17" s="31">
        <v>2</v>
      </c>
      <c r="J17" s="31">
        <v>3</v>
      </c>
      <c r="K17" s="31">
        <v>3</v>
      </c>
      <c r="L17" s="31">
        <v>2</v>
      </c>
      <c r="M17" s="31">
        <v>2</v>
      </c>
      <c r="N17" s="31">
        <v>3</v>
      </c>
      <c r="O17" s="31">
        <v>3</v>
      </c>
      <c r="P17" s="31">
        <v>1</v>
      </c>
      <c r="Q17" s="40">
        <f t="shared" si="0"/>
        <v>19</v>
      </c>
      <c r="R17" s="33">
        <f t="shared" si="1"/>
        <v>0.0008680555555555556</v>
      </c>
      <c r="S17" s="24">
        <f t="shared" si="2"/>
        <v>0.615451388888889</v>
      </c>
      <c r="T17" s="24">
        <v>0.02479872685216833</v>
      </c>
      <c r="U17" s="23">
        <v>3</v>
      </c>
      <c r="V17" s="24"/>
      <c r="W17" s="23"/>
      <c r="X17" s="23" t="s">
        <v>5</v>
      </c>
    </row>
    <row r="18" spans="1:24" s="22" customFormat="1" ht="20.25" customHeight="1">
      <c r="A18" s="52">
        <v>292</v>
      </c>
      <c r="B18" s="52">
        <v>10</v>
      </c>
      <c r="C18" s="23" t="s">
        <v>23</v>
      </c>
      <c r="D18" s="23">
        <v>292</v>
      </c>
      <c r="E18" s="22" t="s">
        <v>165</v>
      </c>
      <c r="G18" s="23" t="s">
        <v>166</v>
      </c>
      <c r="H18" s="22" t="s">
        <v>164</v>
      </c>
      <c r="I18" s="31">
        <v>3</v>
      </c>
      <c r="J18" s="31">
        <v>3</v>
      </c>
      <c r="K18" s="31">
        <v>2</v>
      </c>
      <c r="L18" s="31">
        <v>1</v>
      </c>
      <c r="M18" s="31">
        <v>2</v>
      </c>
      <c r="N18" s="31">
        <v>2</v>
      </c>
      <c r="O18" s="31">
        <v>3</v>
      </c>
      <c r="P18" s="31">
        <v>1</v>
      </c>
      <c r="Q18" s="40">
        <f t="shared" si="0"/>
        <v>17</v>
      </c>
      <c r="R18" s="33">
        <f t="shared" si="1"/>
        <v>0.0012152777777777778</v>
      </c>
      <c r="S18" s="24">
        <f t="shared" si="2"/>
        <v>0.6157986111111111</v>
      </c>
      <c r="T18" s="24">
        <v>0.02505046295846114</v>
      </c>
      <c r="U18" s="23">
        <v>3</v>
      </c>
      <c r="V18" s="24"/>
      <c r="W18" s="23"/>
      <c r="X18" s="23" t="s">
        <v>5</v>
      </c>
    </row>
    <row r="19" spans="1:24" s="22" customFormat="1" ht="20.25" customHeight="1">
      <c r="A19" s="52">
        <v>290</v>
      </c>
      <c r="B19" s="52">
        <v>12</v>
      </c>
      <c r="C19" s="23" t="s">
        <v>24</v>
      </c>
      <c r="D19" s="23">
        <v>290</v>
      </c>
      <c r="E19" s="22" t="s">
        <v>54</v>
      </c>
      <c r="G19" s="23" t="s">
        <v>55</v>
      </c>
      <c r="H19" s="22" t="s">
        <v>163</v>
      </c>
      <c r="I19" s="31">
        <v>3</v>
      </c>
      <c r="J19" s="31">
        <v>3</v>
      </c>
      <c r="K19" s="31">
        <v>3</v>
      </c>
      <c r="L19" s="31">
        <v>3</v>
      </c>
      <c r="M19" s="31">
        <v>3</v>
      </c>
      <c r="N19" s="31">
        <v>3</v>
      </c>
      <c r="O19" s="31">
        <v>3</v>
      </c>
      <c r="P19" s="31">
        <v>1</v>
      </c>
      <c r="Q19" s="40">
        <f t="shared" si="0"/>
        <v>22</v>
      </c>
      <c r="R19" s="33">
        <f t="shared" si="1"/>
        <v>0.00034722222222222224</v>
      </c>
      <c r="S19" s="24">
        <f t="shared" si="2"/>
        <v>0.6149305555555556</v>
      </c>
      <c r="T19" s="24">
        <v>0.02508194444089895</v>
      </c>
      <c r="U19" s="23">
        <v>3</v>
      </c>
      <c r="V19" s="24"/>
      <c r="W19" s="23"/>
      <c r="X19" s="23" t="s">
        <v>5</v>
      </c>
    </row>
    <row r="20" spans="1:24" s="22" customFormat="1" ht="20.25" customHeight="1">
      <c r="A20" s="54">
        <v>293</v>
      </c>
      <c r="B20" s="59">
        <v>15</v>
      </c>
      <c r="C20" s="23" t="s">
        <v>25</v>
      </c>
      <c r="D20" s="23">
        <v>293</v>
      </c>
      <c r="E20" s="22" t="s">
        <v>186</v>
      </c>
      <c r="G20" s="23" t="s">
        <v>187</v>
      </c>
      <c r="H20" s="22" t="s">
        <v>15</v>
      </c>
      <c r="I20" s="31">
        <v>2</v>
      </c>
      <c r="J20" s="31">
        <v>3</v>
      </c>
      <c r="K20" s="31">
        <v>3</v>
      </c>
      <c r="L20" s="31">
        <v>2</v>
      </c>
      <c r="M20" s="31">
        <v>2</v>
      </c>
      <c r="N20" s="31">
        <v>3</v>
      </c>
      <c r="O20" s="31">
        <v>3</v>
      </c>
      <c r="P20" s="31">
        <v>1</v>
      </c>
      <c r="Q20" s="40">
        <f t="shared" si="0"/>
        <v>19</v>
      </c>
      <c r="R20" s="33">
        <f t="shared" si="1"/>
        <v>0.0008680555555555556</v>
      </c>
      <c r="S20" s="24">
        <f t="shared" si="2"/>
        <v>0.615451388888889</v>
      </c>
      <c r="T20" s="24">
        <v>0.02616469907661667</v>
      </c>
      <c r="U20" s="23">
        <v>3</v>
      </c>
      <c r="V20" s="24"/>
      <c r="W20" s="23"/>
      <c r="X20" s="23" t="s">
        <v>5</v>
      </c>
    </row>
    <row r="21" spans="1:24" s="22" customFormat="1" ht="20.25" customHeight="1">
      <c r="A21" s="54">
        <v>294</v>
      </c>
      <c r="B21" s="59">
        <v>22</v>
      </c>
      <c r="C21" s="23" t="s">
        <v>26</v>
      </c>
      <c r="D21" s="23">
        <v>294</v>
      </c>
      <c r="E21" s="22" t="s">
        <v>78</v>
      </c>
      <c r="G21" s="23" t="s">
        <v>79</v>
      </c>
      <c r="H21" s="22" t="s">
        <v>15</v>
      </c>
      <c r="I21" s="31">
        <v>3</v>
      </c>
      <c r="J21" s="31">
        <v>2</v>
      </c>
      <c r="K21" s="31">
        <v>3</v>
      </c>
      <c r="L21" s="31">
        <v>3</v>
      </c>
      <c r="M21" s="31">
        <v>3</v>
      </c>
      <c r="N21" s="31">
        <v>2</v>
      </c>
      <c r="O21" s="31">
        <v>3</v>
      </c>
      <c r="P21" s="31">
        <v>1</v>
      </c>
      <c r="Q21" s="40">
        <f t="shared" si="0"/>
        <v>20</v>
      </c>
      <c r="R21" s="33">
        <f t="shared" si="1"/>
        <v>0.0006944444444444445</v>
      </c>
      <c r="S21" s="24">
        <f t="shared" si="2"/>
        <v>0.6152777777777778</v>
      </c>
      <c r="T21" s="24">
        <v>0.027459953700599726</v>
      </c>
      <c r="U21" s="23">
        <v>3</v>
      </c>
      <c r="V21" s="24"/>
      <c r="W21" s="23"/>
      <c r="X21" s="23" t="s">
        <v>5</v>
      </c>
    </row>
    <row r="22" spans="1:24" s="22" customFormat="1" ht="20.25" customHeight="1">
      <c r="A22" s="54">
        <v>285</v>
      </c>
      <c r="B22" s="59">
        <v>24</v>
      </c>
      <c r="C22" s="23" t="s">
        <v>27</v>
      </c>
      <c r="D22" s="23">
        <v>285</v>
      </c>
      <c r="E22" s="22" t="s">
        <v>157</v>
      </c>
      <c r="G22" s="23" t="s">
        <v>158</v>
      </c>
      <c r="H22" s="22" t="s">
        <v>42</v>
      </c>
      <c r="I22" s="31">
        <v>3</v>
      </c>
      <c r="J22" s="31">
        <v>2</v>
      </c>
      <c r="K22" s="31">
        <v>3</v>
      </c>
      <c r="L22" s="31">
        <v>1</v>
      </c>
      <c r="M22" s="31">
        <v>2</v>
      </c>
      <c r="N22" s="31">
        <v>2</v>
      </c>
      <c r="O22" s="31">
        <v>3</v>
      </c>
      <c r="P22" s="31">
        <v>1</v>
      </c>
      <c r="Q22" s="31">
        <f t="shared" si="0"/>
        <v>17</v>
      </c>
      <c r="R22" s="33">
        <f t="shared" si="1"/>
        <v>0.0012152777777777778</v>
      </c>
      <c r="S22" s="24">
        <f t="shared" si="2"/>
        <v>0.6157986111111111</v>
      </c>
      <c r="T22" s="24">
        <v>0.027515277775819413</v>
      </c>
      <c r="U22" s="23">
        <v>3</v>
      </c>
      <c r="V22" s="24"/>
      <c r="W22" s="23"/>
      <c r="X22" s="23" t="s">
        <v>5</v>
      </c>
    </row>
    <row r="23" spans="1:24" s="22" customFormat="1" ht="20.25" customHeight="1">
      <c r="A23" s="54">
        <v>295</v>
      </c>
      <c r="B23" s="59">
        <v>20</v>
      </c>
      <c r="C23" s="23" t="s">
        <v>28</v>
      </c>
      <c r="D23" s="23">
        <v>295</v>
      </c>
      <c r="E23" s="22" t="s">
        <v>206</v>
      </c>
      <c r="G23" s="23" t="s">
        <v>207</v>
      </c>
      <c r="H23" s="22" t="s">
        <v>140</v>
      </c>
      <c r="I23" s="31">
        <v>2</v>
      </c>
      <c r="J23" s="31">
        <v>2</v>
      </c>
      <c r="K23" s="31">
        <v>1</v>
      </c>
      <c r="L23" s="31">
        <v>0</v>
      </c>
      <c r="M23" s="31">
        <v>2</v>
      </c>
      <c r="N23" s="31">
        <v>2</v>
      </c>
      <c r="O23" s="31">
        <v>3</v>
      </c>
      <c r="P23" s="31">
        <v>1</v>
      </c>
      <c r="Q23" s="31">
        <f t="shared" si="0"/>
        <v>13</v>
      </c>
      <c r="R23" s="33">
        <f t="shared" si="1"/>
        <v>0.0019097222222222224</v>
      </c>
      <c r="S23" s="24">
        <f t="shared" si="2"/>
        <v>0.6164930555555556</v>
      </c>
      <c r="T23" s="24">
        <v>0.027719907407407405</v>
      </c>
      <c r="U23" s="23">
        <v>2</v>
      </c>
      <c r="V23" s="24"/>
      <c r="W23" s="23"/>
      <c r="X23" s="23" t="s">
        <v>5</v>
      </c>
    </row>
    <row r="24" spans="1:26" s="17" customFormat="1" ht="20.25" customHeight="1">
      <c r="A24" s="16"/>
      <c r="B24" s="1"/>
      <c r="C24" s="58" t="str">
        <f>CONCATENATE($F$7," - männlich")</f>
        <v>Ergebnisliste: U15 XC - männlich</v>
      </c>
      <c r="D24" s="18"/>
      <c r="E24" s="18"/>
      <c r="F24" s="18"/>
      <c r="G24" s="2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18"/>
      <c r="S24" s="18"/>
      <c r="T24" s="18"/>
      <c r="U24" s="18"/>
      <c r="V24" s="18" t="s">
        <v>5</v>
      </c>
      <c r="W24" s="18"/>
      <c r="X24" s="18"/>
      <c r="Y24" s="19"/>
      <c r="Z24" s="19"/>
    </row>
    <row r="25" spans="1:24" s="22" customFormat="1" ht="20.25" customHeight="1">
      <c r="A25" s="52">
        <v>266</v>
      </c>
      <c r="B25" s="52">
        <v>1</v>
      </c>
      <c r="C25" s="23" t="s">
        <v>17</v>
      </c>
      <c r="D25" s="23">
        <v>266</v>
      </c>
      <c r="E25" s="22" t="s">
        <v>155</v>
      </c>
      <c r="G25" s="26" t="s">
        <v>102</v>
      </c>
      <c r="H25" s="22" t="s">
        <v>126</v>
      </c>
      <c r="I25" s="31">
        <v>3</v>
      </c>
      <c r="J25" s="31">
        <v>3</v>
      </c>
      <c r="K25" s="31">
        <v>3</v>
      </c>
      <c r="L25" s="31">
        <v>3</v>
      </c>
      <c r="M25" s="31">
        <v>3</v>
      </c>
      <c r="N25" s="31">
        <v>3</v>
      </c>
      <c r="O25" s="31">
        <v>3</v>
      </c>
      <c r="P25" s="31">
        <v>2</v>
      </c>
      <c r="Q25" s="40">
        <f aca="true" t="shared" si="3" ref="Q25:Q40">SUM(I25:P25)</f>
        <v>23</v>
      </c>
      <c r="R25" s="33">
        <f aca="true" t="shared" si="4" ref="R25:R44">($Q$11-Q25)*$W$1</f>
        <v>0.00017361111111111112</v>
      </c>
      <c r="S25" s="24">
        <f aca="true" t="shared" si="5" ref="S25:S40">$S$9+R25</f>
        <v>0.6147569444444445</v>
      </c>
      <c r="T25" s="24">
        <v>0.02288645833323244</v>
      </c>
      <c r="U25" s="23">
        <v>4</v>
      </c>
      <c r="V25" s="24"/>
      <c r="W25" s="23" t="s">
        <v>5</v>
      </c>
      <c r="X25" s="23"/>
    </row>
    <row r="26" spans="1:24" s="22" customFormat="1" ht="20.25" customHeight="1">
      <c r="A26" s="52">
        <v>251</v>
      </c>
      <c r="B26" s="52">
        <v>3</v>
      </c>
      <c r="C26" s="23" t="s">
        <v>18</v>
      </c>
      <c r="D26" s="23">
        <v>251</v>
      </c>
      <c r="E26" s="22" t="s">
        <v>58</v>
      </c>
      <c r="G26" s="23" t="s">
        <v>60</v>
      </c>
      <c r="H26" s="22" t="s">
        <v>59</v>
      </c>
      <c r="I26" s="31">
        <v>3</v>
      </c>
      <c r="J26" s="31">
        <v>3</v>
      </c>
      <c r="K26" s="31">
        <v>3</v>
      </c>
      <c r="L26" s="31">
        <v>3</v>
      </c>
      <c r="M26" s="31">
        <v>3</v>
      </c>
      <c r="N26" s="31">
        <v>3</v>
      </c>
      <c r="O26" s="31">
        <v>3</v>
      </c>
      <c r="P26" s="31">
        <v>3</v>
      </c>
      <c r="Q26" s="31">
        <f t="shared" si="3"/>
        <v>24</v>
      </c>
      <c r="R26" s="33">
        <f t="shared" si="4"/>
        <v>0</v>
      </c>
      <c r="S26" s="24">
        <f t="shared" si="5"/>
        <v>0.6145833333333334</v>
      </c>
      <c r="T26" s="24">
        <v>0.023230092592712026</v>
      </c>
      <c r="U26" s="23">
        <v>4</v>
      </c>
      <c r="V26" s="24"/>
      <c r="W26" s="23" t="s">
        <v>5</v>
      </c>
      <c r="X26" s="23"/>
    </row>
    <row r="27" spans="1:24" s="22" customFormat="1" ht="20.25" customHeight="1">
      <c r="A27" s="52">
        <v>267</v>
      </c>
      <c r="B27" s="52">
        <v>5</v>
      </c>
      <c r="C27" s="23" t="s">
        <v>19</v>
      </c>
      <c r="D27" s="23">
        <v>267</v>
      </c>
      <c r="E27" s="22" t="s">
        <v>64</v>
      </c>
      <c r="G27" s="23" t="s">
        <v>65</v>
      </c>
      <c r="H27" s="22" t="s">
        <v>156</v>
      </c>
      <c r="I27" s="31">
        <v>2</v>
      </c>
      <c r="J27" s="31">
        <v>3</v>
      </c>
      <c r="K27" s="31">
        <v>3</v>
      </c>
      <c r="L27" s="31">
        <v>3</v>
      </c>
      <c r="M27" s="31">
        <v>3</v>
      </c>
      <c r="N27" s="31">
        <v>3</v>
      </c>
      <c r="O27" s="31">
        <v>3</v>
      </c>
      <c r="P27" s="31">
        <v>3</v>
      </c>
      <c r="Q27" s="31">
        <f t="shared" si="3"/>
        <v>23</v>
      </c>
      <c r="R27" s="33">
        <f t="shared" si="4"/>
        <v>0.00017361111111111112</v>
      </c>
      <c r="S27" s="24">
        <f t="shared" si="5"/>
        <v>0.6147569444444445</v>
      </c>
      <c r="T27" s="24">
        <v>0.024289236112963408</v>
      </c>
      <c r="U27" s="23">
        <v>4</v>
      </c>
      <c r="V27" s="24"/>
      <c r="W27" s="23" t="s">
        <v>5</v>
      </c>
      <c r="X27" s="23"/>
    </row>
    <row r="28" spans="1:23" s="17" customFormat="1" ht="20.25" customHeight="1">
      <c r="A28" s="52">
        <v>252</v>
      </c>
      <c r="B28" s="52">
        <v>7</v>
      </c>
      <c r="C28" s="23" t="s">
        <v>20</v>
      </c>
      <c r="D28" s="23">
        <v>252</v>
      </c>
      <c r="E28" s="22" t="s">
        <v>61</v>
      </c>
      <c r="F28" s="22"/>
      <c r="G28" s="23" t="s">
        <v>63</v>
      </c>
      <c r="H28" s="22" t="s">
        <v>62</v>
      </c>
      <c r="I28" s="31">
        <v>3</v>
      </c>
      <c r="J28" s="31">
        <v>3</v>
      </c>
      <c r="K28" s="31">
        <v>3</v>
      </c>
      <c r="L28" s="31">
        <v>3</v>
      </c>
      <c r="M28" s="31">
        <v>3</v>
      </c>
      <c r="N28" s="31">
        <v>3</v>
      </c>
      <c r="O28" s="31">
        <v>3</v>
      </c>
      <c r="P28" s="31">
        <v>1</v>
      </c>
      <c r="Q28" s="31">
        <f t="shared" si="3"/>
        <v>22</v>
      </c>
      <c r="R28" s="33">
        <f t="shared" si="4"/>
        <v>0.00034722222222222224</v>
      </c>
      <c r="S28" s="24">
        <f t="shared" si="5"/>
        <v>0.6149305555555556</v>
      </c>
      <c r="T28" s="24">
        <v>0.02465555555681931</v>
      </c>
      <c r="U28" s="23">
        <v>4</v>
      </c>
      <c r="V28" s="24"/>
      <c r="W28" s="23" t="s">
        <v>5</v>
      </c>
    </row>
    <row r="29" spans="1:24" s="22" customFormat="1" ht="20.25" customHeight="1">
      <c r="A29" s="52">
        <v>257</v>
      </c>
      <c r="B29" s="52">
        <v>11</v>
      </c>
      <c r="C29" s="23" t="s">
        <v>21</v>
      </c>
      <c r="D29" s="23">
        <v>257</v>
      </c>
      <c r="E29" s="22" t="s">
        <v>66</v>
      </c>
      <c r="G29" s="23" t="s">
        <v>67</v>
      </c>
      <c r="H29" s="22" t="s">
        <v>6</v>
      </c>
      <c r="I29" s="31">
        <v>3</v>
      </c>
      <c r="J29" s="31">
        <v>1</v>
      </c>
      <c r="K29" s="31">
        <v>3</v>
      </c>
      <c r="L29" s="31">
        <v>3</v>
      </c>
      <c r="M29" s="31">
        <v>3</v>
      </c>
      <c r="N29" s="31">
        <v>3</v>
      </c>
      <c r="O29" s="31">
        <v>3</v>
      </c>
      <c r="P29" s="31">
        <v>3</v>
      </c>
      <c r="Q29" s="31">
        <f t="shared" si="3"/>
        <v>22</v>
      </c>
      <c r="R29" s="33">
        <f t="shared" si="4"/>
        <v>0.00034722222222222224</v>
      </c>
      <c r="S29" s="24">
        <f t="shared" si="5"/>
        <v>0.6149305555555556</v>
      </c>
      <c r="T29" s="24">
        <v>0.02505335648311302</v>
      </c>
      <c r="U29" s="23">
        <v>4</v>
      </c>
      <c r="V29" s="24"/>
      <c r="W29" s="23" t="s">
        <v>5</v>
      </c>
      <c r="X29" s="23"/>
    </row>
    <row r="30" spans="1:24" s="22" customFormat="1" ht="20.25" customHeight="1">
      <c r="A30" s="52">
        <v>259</v>
      </c>
      <c r="B30" s="52">
        <v>13</v>
      </c>
      <c r="C30" s="23" t="s">
        <v>22</v>
      </c>
      <c r="D30" s="23">
        <v>259</v>
      </c>
      <c r="E30" s="22" t="s">
        <v>148</v>
      </c>
      <c r="G30" s="23" t="s">
        <v>149</v>
      </c>
      <c r="H30" s="22" t="s">
        <v>150</v>
      </c>
      <c r="I30" s="31">
        <v>3</v>
      </c>
      <c r="J30" s="31">
        <v>3</v>
      </c>
      <c r="K30" s="31">
        <v>3</v>
      </c>
      <c r="L30" s="31">
        <v>3</v>
      </c>
      <c r="M30" s="31">
        <v>3</v>
      </c>
      <c r="N30" s="31">
        <v>3</v>
      </c>
      <c r="O30" s="31">
        <v>3</v>
      </c>
      <c r="P30" s="31">
        <v>2</v>
      </c>
      <c r="Q30" s="31">
        <f t="shared" si="3"/>
        <v>23</v>
      </c>
      <c r="R30" s="33">
        <f t="shared" si="4"/>
        <v>0.00017361111111111112</v>
      </c>
      <c r="S30" s="24">
        <f t="shared" si="5"/>
        <v>0.6147569444444445</v>
      </c>
      <c r="T30" s="24">
        <v>0.025235416665964294</v>
      </c>
      <c r="U30" s="23">
        <v>4</v>
      </c>
      <c r="V30" s="24"/>
      <c r="W30" s="23" t="s">
        <v>5</v>
      </c>
      <c r="X30" s="23"/>
    </row>
    <row r="31" spans="1:24" s="22" customFormat="1" ht="20.25" customHeight="1">
      <c r="A31" s="52">
        <v>269</v>
      </c>
      <c r="B31" s="52">
        <v>14</v>
      </c>
      <c r="C31" s="23" t="s">
        <v>23</v>
      </c>
      <c r="D31" s="23">
        <v>269</v>
      </c>
      <c r="E31" s="22" t="s">
        <v>73</v>
      </c>
      <c r="G31" s="23" t="s">
        <v>74</v>
      </c>
      <c r="H31" s="22" t="s">
        <v>213</v>
      </c>
      <c r="I31" s="31">
        <v>3</v>
      </c>
      <c r="J31" s="31">
        <v>3</v>
      </c>
      <c r="K31" s="31">
        <v>3</v>
      </c>
      <c r="L31" s="31">
        <v>3</v>
      </c>
      <c r="M31" s="31">
        <v>3</v>
      </c>
      <c r="N31" s="31">
        <v>3</v>
      </c>
      <c r="O31" s="31">
        <v>3</v>
      </c>
      <c r="P31" s="31">
        <v>3</v>
      </c>
      <c r="Q31" s="31">
        <f t="shared" si="3"/>
        <v>24</v>
      </c>
      <c r="R31" s="33">
        <f t="shared" si="4"/>
        <v>0</v>
      </c>
      <c r="S31" s="24">
        <f t="shared" si="5"/>
        <v>0.6145833333333334</v>
      </c>
      <c r="T31" s="24">
        <v>0.025262499999371357</v>
      </c>
      <c r="U31" s="23">
        <v>4</v>
      </c>
      <c r="V31" s="24"/>
      <c r="W31" s="23" t="s">
        <v>5</v>
      </c>
      <c r="X31" s="23"/>
    </row>
    <row r="32" spans="1:24" s="22" customFormat="1" ht="20.25" customHeight="1">
      <c r="A32" s="52">
        <v>271</v>
      </c>
      <c r="B32" s="52">
        <v>17</v>
      </c>
      <c r="C32" s="23" t="s">
        <v>24</v>
      </c>
      <c r="D32" s="23">
        <v>271</v>
      </c>
      <c r="E32" s="22" t="s">
        <v>182</v>
      </c>
      <c r="G32" s="23" t="s">
        <v>68</v>
      </c>
      <c r="H32" s="22" t="s">
        <v>6</v>
      </c>
      <c r="I32" s="31">
        <v>2</v>
      </c>
      <c r="J32" s="31">
        <v>2</v>
      </c>
      <c r="K32" s="31">
        <v>3</v>
      </c>
      <c r="L32" s="31">
        <v>2</v>
      </c>
      <c r="M32" s="31">
        <v>3</v>
      </c>
      <c r="N32" s="31">
        <v>2</v>
      </c>
      <c r="O32" s="31">
        <v>3</v>
      </c>
      <c r="P32" s="31">
        <v>0</v>
      </c>
      <c r="Q32" s="31">
        <f t="shared" si="3"/>
        <v>17</v>
      </c>
      <c r="R32" s="33">
        <f t="shared" si="4"/>
        <v>0.0012152777777777778</v>
      </c>
      <c r="S32" s="24">
        <f t="shared" si="5"/>
        <v>0.6157986111111111</v>
      </c>
      <c r="T32" s="24">
        <v>0.026596759256790392</v>
      </c>
      <c r="U32" s="23">
        <v>4</v>
      </c>
      <c r="V32" s="24"/>
      <c r="W32" s="23" t="s">
        <v>5</v>
      </c>
      <c r="X32" s="23"/>
    </row>
    <row r="33" spans="1:24" s="22" customFormat="1" ht="20.25" customHeight="1">
      <c r="A33" s="52">
        <v>264</v>
      </c>
      <c r="B33" s="52">
        <v>18</v>
      </c>
      <c r="C33" s="23" t="s">
        <v>25</v>
      </c>
      <c r="D33" s="23">
        <v>264</v>
      </c>
      <c r="E33" s="22" t="s">
        <v>154</v>
      </c>
      <c r="G33" s="23" t="s">
        <v>153</v>
      </c>
      <c r="H33" s="22" t="s">
        <v>126</v>
      </c>
      <c r="I33" s="31">
        <v>3</v>
      </c>
      <c r="J33" s="31">
        <v>2</v>
      </c>
      <c r="K33" s="31">
        <v>3</v>
      </c>
      <c r="L33" s="31">
        <v>1</v>
      </c>
      <c r="M33" s="31">
        <v>3</v>
      </c>
      <c r="N33" s="31">
        <v>3</v>
      </c>
      <c r="O33" s="31">
        <v>3</v>
      </c>
      <c r="P33" s="31">
        <v>2</v>
      </c>
      <c r="Q33" s="31">
        <f t="shared" si="3"/>
        <v>20</v>
      </c>
      <c r="R33" s="33">
        <f t="shared" si="4"/>
        <v>0.0006944444444444445</v>
      </c>
      <c r="S33" s="24">
        <f t="shared" si="5"/>
        <v>0.6152777777777778</v>
      </c>
      <c r="T33" s="24">
        <v>0.02661481481482042</v>
      </c>
      <c r="U33" s="23">
        <v>4</v>
      </c>
      <c r="V33" s="24"/>
      <c r="W33" s="23" t="s">
        <v>5</v>
      </c>
      <c r="X33" s="23"/>
    </row>
    <row r="34" spans="1:24" s="22" customFormat="1" ht="20.25" customHeight="1">
      <c r="A34" s="52">
        <v>270</v>
      </c>
      <c r="B34" s="52">
        <v>19</v>
      </c>
      <c r="C34" s="23" t="s">
        <v>26</v>
      </c>
      <c r="D34" s="23">
        <v>270</v>
      </c>
      <c r="E34" s="22" t="s">
        <v>71</v>
      </c>
      <c r="G34" s="23" t="s">
        <v>72</v>
      </c>
      <c r="H34" s="22" t="s">
        <v>214</v>
      </c>
      <c r="I34" s="31">
        <v>2</v>
      </c>
      <c r="J34" s="31">
        <v>2</v>
      </c>
      <c r="K34" s="31">
        <v>3</v>
      </c>
      <c r="L34" s="31">
        <v>3</v>
      </c>
      <c r="M34" s="31">
        <v>3</v>
      </c>
      <c r="N34" s="31">
        <v>3</v>
      </c>
      <c r="O34" s="31">
        <v>3</v>
      </c>
      <c r="P34" s="31">
        <v>2</v>
      </c>
      <c r="Q34" s="31">
        <f t="shared" si="3"/>
        <v>21</v>
      </c>
      <c r="R34" s="33">
        <f t="shared" si="4"/>
        <v>0.0005208333333333333</v>
      </c>
      <c r="S34" s="24">
        <f t="shared" si="5"/>
        <v>0.6151041666666667</v>
      </c>
      <c r="T34" s="24">
        <v>0.027028124997741543</v>
      </c>
      <c r="U34" s="23">
        <v>4</v>
      </c>
      <c r="V34" s="24"/>
      <c r="W34" s="23" t="s">
        <v>5</v>
      </c>
      <c r="X34" s="23"/>
    </row>
    <row r="35" spans="1:24" s="22" customFormat="1" ht="20.25" customHeight="1">
      <c r="A35" s="52">
        <v>261</v>
      </c>
      <c r="B35" s="52">
        <v>21</v>
      </c>
      <c r="C35" s="23" t="s">
        <v>27</v>
      </c>
      <c r="D35" s="23">
        <v>261</v>
      </c>
      <c r="E35" s="22" t="s">
        <v>152</v>
      </c>
      <c r="G35" s="23" t="s">
        <v>103</v>
      </c>
      <c r="H35" s="22" t="s">
        <v>126</v>
      </c>
      <c r="I35" s="31">
        <v>2</v>
      </c>
      <c r="J35" s="31">
        <v>2</v>
      </c>
      <c r="K35" s="31">
        <v>3</v>
      </c>
      <c r="L35" s="31">
        <v>3</v>
      </c>
      <c r="M35" s="31">
        <v>3</v>
      </c>
      <c r="N35" s="31">
        <v>3</v>
      </c>
      <c r="O35" s="31">
        <v>3</v>
      </c>
      <c r="P35" s="31">
        <v>1</v>
      </c>
      <c r="Q35" s="31">
        <f t="shared" si="3"/>
        <v>20</v>
      </c>
      <c r="R35" s="33">
        <f t="shared" si="4"/>
        <v>0.0006944444444444445</v>
      </c>
      <c r="S35" s="24">
        <f t="shared" si="5"/>
        <v>0.6152777777777778</v>
      </c>
      <c r="T35" s="24">
        <v>0.027203240737435408</v>
      </c>
      <c r="U35" s="23">
        <v>4</v>
      </c>
      <c r="V35" s="24"/>
      <c r="W35" s="23" t="s">
        <v>5</v>
      </c>
      <c r="X35" s="23"/>
    </row>
    <row r="36" spans="1:24" s="22" customFormat="1" ht="20.25" customHeight="1">
      <c r="A36" s="52">
        <v>254</v>
      </c>
      <c r="B36" s="52">
        <v>23</v>
      </c>
      <c r="C36" s="23" t="s">
        <v>28</v>
      </c>
      <c r="D36" s="23">
        <v>254</v>
      </c>
      <c r="E36" s="22" t="s">
        <v>39</v>
      </c>
      <c r="G36" s="23"/>
      <c r="H36" s="22" t="s">
        <v>13</v>
      </c>
      <c r="I36" s="31">
        <v>2</v>
      </c>
      <c r="J36" s="31">
        <v>3</v>
      </c>
      <c r="K36" s="31">
        <v>3</v>
      </c>
      <c r="L36" s="31">
        <v>3</v>
      </c>
      <c r="M36" s="31">
        <v>3</v>
      </c>
      <c r="N36" s="31">
        <v>3</v>
      </c>
      <c r="O36" s="31">
        <v>3</v>
      </c>
      <c r="P36" s="31">
        <v>3</v>
      </c>
      <c r="Q36" s="31">
        <f t="shared" si="3"/>
        <v>23</v>
      </c>
      <c r="R36" s="33">
        <f t="shared" si="4"/>
        <v>0.00017361111111111112</v>
      </c>
      <c r="S36" s="24">
        <f t="shared" si="5"/>
        <v>0.6147569444444445</v>
      </c>
      <c r="T36" s="24">
        <v>0.027480555552756414</v>
      </c>
      <c r="U36" s="23">
        <v>4</v>
      </c>
      <c r="V36" s="24"/>
      <c r="W36" s="23" t="s">
        <v>5</v>
      </c>
      <c r="X36" s="23"/>
    </row>
    <row r="37" spans="1:24" s="22" customFormat="1" ht="20.25" customHeight="1">
      <c r="A37" s="52">
        <v>255</v>
      </c>
      <c r="B37" s="52">
        <v>28</v>
      </c>
      <c r="C37" s="23" t="s">
        <v>29</v>
      </c>
      <c r="D37" s="23">
        <v>255</v>
      </c>
      <c r="E37" s="22" t="s">
        <v>38</v>
      </c>
      <c r="G37" s="23"/>
      <c r="I37" s="31">
        <v>2</v>
      </c>
      <c r="J37" s="31">
        <v>3</v>
      </c>
      <c r="K37" s="31">
        <v>3</v>
      </c>
      <c r="L37" s="31">
        <v>3</v>
      </c>
      <c r="M37" s="31">
        <v>3</v>
      </c>
      <c r="N37" s="31">
        <v>3</v>
      </c>
      <c r="O37" s="31">
        <v>3</v>
      </c>
      <c r="P37" s="31">
        <v>2</v>
      </c>
      <c r="Q37" s="31">
        <f t="shared" si="3"/>
        <v>22</v>
      </c>
      <c r="R37" s="33">
        <f t="shared" si="4"/>
        <v>0.00034722222222222224</v>
      </c>
      <c r="S37" s="24">
        <f t="shared" si="5"/>
        <v>0.6149305555555556</v>
      </c>
      <c r="T37" s="24">
        <v>0.0305099536999478</v>
      </c>
      <c r="U37" s="23">
        <v>4</v>
      </c>
      <c r="V37" s="24"/>
      <c r="W37" s="23" t="s">
        <v>5</v>
      </c>
      <c r="X37" s="23"/>
    </row>
    <row r="38" spans="1:24" s="22" customFormat="1" ht="20.25" customHeight="1">
      <c r="A38" s="52">
        <v>253</v>
      </c>
      <c r="B38" s="52">
        <v>6</v>
      </c>
      <c r="C38" s="23" t="s">
        <v>30</v>
      </c>
      <c r="D38" s="23">
        <v>253</v>
      </c>
      <c r="E38" s="22" t="s">
        <v>141</v>
      </c>
      <c r="G38" s="23" t="s">
        <v>142</v>
      </c>
      <c r="H38" s="22" t="s">
        <v>143</v>
      </c>
      <c r="I38" s="31">
        <v>3</v>
      </c>
      <c r="J38" s="31">
        <v>3</v>
      </c>
      <c r="K38" s="31">
        <v>3</v>
      </c>
      <c r="L38" s="31">
        <v>1</v>
      </c>
      <c r="M38" s="31">
        <v>3</v>
      </c>
      <c r="N38" s="31">
        <v>3</v>
      </c>
      <c r="O38" s="31">
        <v>3</v>
      </c>
      <c r="P38" s="31">
        <v>2</v>
      </c>
      <c r="Q38" s="40">
        <f t="shared" si="3"/>
        <v>21</v>
      </c>
      <c r="R38" s="33">
        <f t="shared" si="4"/>
        <v>0.0005208333333333333</v>
      </c>
      <c r="S38" s="24">
        <f t="shared" si="5"/>
        <v>0.6151041666666667</v>
      </c>
      <c r="T38" s="24">
        <v>0.024533680552849546</v>
      </c>
      <c r="U38" s="23">
        <v>3</v>
      </c>
      <c r="V38" s="24"/>
      <c r="W38" s="23" t="s">
        <v>5</v>
      </c>
      <c r="X38" s="23"/>
    </row>
    <row r="39" spans="1:24" s="22" customFormat="1" ht="20.25" customHeight="1">
      <c r="A39" s="52">
        <v>258</v>
      </c>
      <c r="B39" s="52">
        <v>8</v>
      </c>
      <c r="C39" s="23" t="s">
        <v>31</v>
      </c>
      <c r="D39" s="23">
        <v>258</v>
      </c>
      <c r="E39" s="22" t="s">
        <v>147</v>
      </c>
      <c r="G39" s="26"/>
      <c r="H39" s="22" t="s">
        <v>13</v>
      </c>
      <c r="I39" s="31">
        <v>2</v>
      </c>
      <c r="J39" s="31">
        <v>1</v>
      </c>
      <c r="K39" s="31">
        <v>3</v>
      </c>
      <c r="L39" s="31">
        <v>1</v>
      </c>
      <c r="M39" s="31">
        <v>3</v>
      </c>
      <c r="N39" s="31">
        <v>3</v>
      </c>
      <c r="O39" s="31">
        <v>2</v>
      </c>
      <c r="P39" s="31">
        <v>1</v>
      </c>
      <c r="Q39" s="40">
        <f t="shared" si="3"/>
        <v>16</v>
      </c>
      <c r="R39" s="33">
        <f t="shared" si="4"/>
        <v>0.001388888888888889</v>
      </c>
      <c r="S39" s="24">
        <f t="shared" si="5"/>
        <v>0.6159722222222223</v>
      </c>
      <c r="T39" s="24">
        <v>0.02488425925925926</v>
      </c>
      <c r="U39" s="23">
        <v>3</v>
      </c>
      <c r="V39" s="24"/>
      <c r="W39" s="23" t="s">
        <v>5</v>
      </c>
      <c r="X39" s="23"/>
    </row>
    <row r="40" spans="1:24" s="22" customFormat="1" ht="20.25" customHeight="1">
      <c r="A40" s="52">
        <v>273</v>
      </c>
      <c r="B40" s="52">
        <v>16</v>
      </c>
      <c r="C40" s="23" t="s">
        <v>32</v>
      </c>
      <c r="D40" s="23">
        <v>273</v>
      </c>
      <c r="E40" s="22" t="s">
        <v>69</v>
      </c>
      <c r="G40" s="23" t="s">
        <v>70</v>
      </c>
      <c r="H40" s="30" t="s">
        <v>196</v>
      </c>
      <c r="I40" s="31">
        <v>1</v>
      </c>
      <c r="J40" s="31">
        <v>2</v>
      </c>
      <c r="K40" s="31">
        <v>3</v>
      </c>
      <c r="L40" s="31">
        <v>1</v>
      </c>
      <c r="M40" s="31">
        <v>2</v>
      </c>
      <c r="N40" s="31">
        <v>2</v>
      </c>
      <c r="O40" s="31">
        <v>3</v>
      </c>
      <c r="P40" s="31">
        <v>0</v>
      </c>
      <c r="Q40" s="40">
        <f t="shared" si="3"/>
        <v>14</v>
      </c>
      <c r="R40" s="33">
        <f t="shared" si="4"/>
        <v>0.0017361111111111112</v>
      </c>
      <c r="S40" s="24">
        <f t="shared" si="5"/>
        <v>0.6163194444444445</v>
      </c>
      <c r="T40" s="24">
        <v>0.02704861111111111</v>
      </c>
      <c r="U40" s="23">
        <v>3</v>
      </c>
      <c r="V40" s="24"/>
      <c r="W40" s="23" t="s">
        <v>5</v>
      </c>
      <c r="X40" s="23"/>
    </row>
    <row r="41" spans="1:24" s="22" customFormat="1" ht="20.25" customHeight="1">
      <c r="A41" s="25"/>
      <c r="B41" s="25"/>
      <c r="C41" s="23" t="s">
        <v>34</v>
      </c>
      <c r="D41" s="23">
        <v>260</v>
      </c>
      <c r="E41" s="22" t="s">
        <v>99</v>
      </c>
      <c r="G41" s="23" t="s">
        <v>100</v>
      </c>
      <c r="H41" s="22" t="s">
        <v>151</v>
      </c>
      <c r="I41" s="31">
        <v>2</v>
      </c>
      <c r="J41" s="31">
        <v>3</v>
      </c>
      <c r="K41" s="31">
        <v>3</v>
      </c>
      <c r="L41" s="31">
        <v>3</v>
      </c>
      <c r="M41" s="31">
        <v>3</v>
      </c>
      <c r="N41" s="31">
        <v>3</v>
      </c>
      <c r="O41" s="31">
        <v>3</v>
      </c>
      <c r="P41" s="31">
        <v>2</v>
      </c>
      <c r="Q41" s="40">
        <f aca="true" t="shared" si="6" ref="Q41:Q49">SUM(I41:P41)</f>
        <v>22</v>
      </c>
      <c r="R41" s="33">
        <f t="shared" si="4"/>
        <v>0.00034722222222222224</v>
      </c>
      <c r="S41" s="24">
        <f>$S$9+R41</f>
        <v>0.6149305555555556</v>
      </c>
      <c r="T41" s="23"/>
      <c r="U41" s="24"/>
      <c r="V41" s="24"/>
      <c r="W41" s="23" t="s">
        <v>5</v>
      </c>
      <c r="X41" s="23"/>
    </row>
    <row r="42" spans="1:24" s="22" customFormat="1" ht="20.25" customHeight="1">
      <c r="A42" s="25"/>
      <c r="B42" s="25"/>
      <c r="C42" s="23" t="s">
        <v>34</v>
      </c>
      <c r="D42" s="23">
        <v>263</v>
      </c>
      <c r="E42" s="22" t="s">
        <v>104</v>
      </c>
      <c r="G42" s="23" t="s">
        <v>153</v>
      </c>
      <c r="H42" s="22" t="s">
        <v>126</v>
      </c>
      <c r="I42" s="31">
        <v>3</v>
      </c>
      <c r="J42" s="31">
        <v>1</v>
      </c>
      <c r="K42" s="31">
        <v>3</v>
      </c>
      <c r="L42" s="31">
        <v>3</v>
      </c>
      <c r="M42" s="31">
        <v>3</v>
      </c>
      <c r="N42" s="31">
        <v>3</v>
      </c>
      <c r="O42" s="31">
        <v>3</v>
      </c>
      <c r="P42" s="31">
        <v>3</v>
      </c>
      <c r="Q42" s="40">
        <f t="shared" si="6"/>
        <v>22</v>
      </c>
      <c r="R42" s="33">
        <f t="shared" si="4"/>
        <v>0.00034722222222222224</v>
      </c>
      <c r="S42" s="24">
        <f>$S$9+R42</f>
        <v>0.6149305555555556</v>
      </c>
      <c r="T42" s="23"/>
      <c r="U42" s="24"/>
      <c r="V42" s="24"/>
      <c r="W42" s="23" t="s">
        <v>5</v>
      </c>
      <c r="X42" s="23"/>
    </row>
    <row r="43" spans="1:24" s="22" customFormat="1" ht="20.25" customHeight="1">
      <c r="A43" s="25"/>
      <c r="B43" s="25"/>
      <c r="C43" s="23" t="s">
        <v>34</v>
      </c>
      <c r="D43" s="23">
        <v>268</v>
      </c>
      <c r="E43" s="22" t="s">
        <v>43</v>
      </c>
      <c r="G43" s="23" t="s">
        <v>44</v>
      </c>
      <c r="H43" s="22" t="s">
        <v>213</v>
      </c>
      <c r="I43" s="31">
        <v>3</v>
      </c>
      <c r="J43" s="31">
        <v>3</v>
      </c>
      <c r="K43" s="31">
        <v>3</v>
      </c>
      <c r="L43" s="31">
        <v>1</v>
      </c>
      <c r="M43" s="31">
        <v>3</v>
      </c>
      <c r="N43" s="31">
        <v>2</v>
      </c>
      <c r="O43" s="31">
        <v>3</v>
      </c>
      <c r="P43" s="31">
        <v>1</v>
      </c>
      <c r="Q43" s="40">
        <f t="shared" si="6"/>
        <v>19</v>
      </c>
      <c r="R43" s="33">
        <f t="shared" si="4"/>
        <v>0.0008680555555555556</v>
      </c>
      <c r="S43" s="24">
        <f>$S$9+R43</f>
        <v>0.615451388888889</v>
      </c>
      <c r="T43" s="23"/>
      <c r="U43" s="24"/>
      <c r="V43" s="24"/>
      <c r="W43" s="23" t="s">
        <v>5</v>
      </c>
      <c r="X43" s="23"/>
    </row>
    <row r="44" spans="1:24" s="22" customFormat="1" ht="20.25" customHeight="1">
      <c r="A44" s="25"/>
      <c r="B44" s="25"/>
      <c r="C44" s="23" t="s">
        <v>34</v>
      </c>
      <c r="D44" s="23">
        <v>256</v>
      </c>
      <c r="E44" s="22" t="s">
        <v>144</v>
      </c>
      <c r="G44" s="23" t="s">
        <v>145</v>
      </c>
      <c r="H44" s="22" t="s">
        <v>146</v>
      </c>
      <c r="I44" s="31">
        <v>3</v>
      </c>
      <c r="J44" s="31">
        <v>3</v>
      </c>
      <c r="K44" s="31">
        <v>3</v>
      </c>
      <c r="L44" s="31">
        <v>0</v>
      </c>
      <c r="M44" s="31">
        <v>3</v>
      </c>
      <c r="N44" s="31">
        <v>2</v>
      </c>
      <c r="O44" s="31">
        <v>3</v>
      </c>
      <c r="P44" s="31">
        <v>1</v>
      </c>
      <c r="Q44" s="40">
        <f t="shared" si="6"/>
        <v>18</v>
      </c>
      <c r="R44" s="33">
        <f t="shared" si="4"/>
        <v>0.0010416666666666667</v>
      </c>
      <c r="S44" s="24">
        <f>$S$9+R44</f>
        <v>0.6156250000000001</v>
      </c>
      <c r="T44" s="23"/>
      <c r="U44" s="24"/>
      <c r="V44" s="24"/>
      <c r="W44" s="23" t="s">
        <v>5</v>
      </c>
      <c r="X44" s="23"/>
    </row>
    <row r="45" spans="3:24" s="22" customFormat="1" ht="20.25" customHeight="1">
      <c r="C45" s="23"/>
      <c r="D45" s="23"/>
      <c r="G45" s="26"/>
      <c r="I45" s="31"/>
      <c r="J45" s="31"/>
      <c r="K45" s="31"/>
      <c r="L45" s="31"/>
      <c r="M45" s="31"/>
      <c r="N45" s="31"/>
      <c r="O45" s="31"/>
      <c r="P45" s="31"/>
      <c r="Q45" s="40">
        <f t="shared" si="6"/>
        <v>0</v>
      </c>
      <c r="R45" s="33"/>
      <c r="S45" s="24"/>
      <c r="T45" s="23"/>
      <c r="U45" s="24"/>
      <c r="V45" s="24"/>
      <c r="W45" s="23" t="s">
        <v>5</v>
      </c>
      <c r="X45" s="23"/>
    </row>
    <row r="46" spans="3:24" s="22" customFormat="1" ht="20.25" customHeight="1">
      <c r="C46" s="23"/>
      <c r="D46" s="23"/>
      <c r="G46" s="23"/>
      <c r="I46" s="31"/>
      <c r="J46" s="31"/>
      <c r="K46" s="31"/>
      <c r="L46" s="31"/>
      <c r="M46" s="31"/>
      <c r="N46" s="31"/>
      <c r="O46" s="31"/>
      <c r="P46" s="31"/>
      <c r="Q46" s="40">
        <f t="shared" si="6"/>
        <v>0</v>
      </c>
      <c r="R46" s="33"/>
      <c r="S46" s="24"/>
      <c r="T46" s="23"/>
      <c r="U46" s="24"/>
      <c r="V46" s="24"/>
      <c r="W46" s="23" t="s">
        <v>5</v>
      </c>
      <c r="X46" s="23"/>
    </row>
    <row r="47" spans="3:24" s="22" customFormat="1" ht="20.25" customHeight="1">
      <c r="C47" s="23"/>
      <c r="D47" s="23"/>
      <c r="G47" s="23"/>
      <c r="I47" s="31"/>
      <c r="J47" s="31"/>
      <c r="K47" s="31"/>
      <c r="L47" s="31"/>
      <c r="M47" s="31"/>
      <c r="N47" s="31"/>
      <c r="O47" s="31"/>
      <c r="P47" s="31"/>
      <c r="Q47" s="40">
        <f t="shared" si="6"/>
        <v>0</v>
      </c>
      <c r="R47" s="33"/>
      <c r="S47" s="24"/>
      <c r="T47" s="23"/>
      <c r="U47" s="24"/>
      <c r="V47" s="24"/>
      <c r="W47" s="23" t="s">
        <v>5</v>
      </c>
      <c r="X47" s="23"/>
    </row>
    <row r="48" spans="3:24" s="22" customFormat="1" ht="20.25" customHeight="1">
      <c r="C48" s="23"/>
      <c r="D48" s="23"/>
      <c r="G48" s="23"/>
      <c r="I48" s="31"/>
      <c r="J48" s="31"/>
      <c r="K48" s="31"/>
      <c r="L48" s="31"/>
      <c r="M48" s="31"/>
      <c r="N48" s="31"/>
      <c r="O48" s="31"/>
      <c r="P48" s="31"/>
      <c r="Q48" s="40">
        <f t="shared" si="6"/>
        <v>0</v>
      </c>
      <c r="R48" s="33"/>
      <c r="S48" s="24"/>
      <c r="T48" s="23"/>
      <c r="U48" s="24"/>
      <c r="V48" s="24"/>
      <c r="W48" s="23" t="s">
        <v>5</v>
      </c>
      <c r="X48" s="23"/>
    </row>
    <row r="49" spans="3:24" s="22" customFormat="1" ht="20.25" customHeight="1">
      <c r="C49" s="23"/>
      <c r="D49" s="23"/>
      <c r="G49" s="23"/>
      <c r="I49" s="31"/>
      <c r="J49" s="31"/>
      <c r="K49" s="31"/>
      <c r="L49" s="31"/>
      <c r="M49" s="31"/>
      <c r="N49" s="31"/>
      <c r="O49" s="31"/>
      <c r="P49" s="31"/>
      <c r="Q49" s="40">
        <f t="shared" si="6"/>
        <v>0</v>
      </c>
      <c r="R49" s="33"/>
      <c r="S49" s="24"/>
      <c r="T49" s="23"/>
      <c r="U49" s="24"/>
      <c r="V49" s="24"/>
      <c r="W49" s="23" t="s">
        <v>5</v>
      </c>
      <c r="X49" s="23"/>
    </row>
    <row r="50" spans="3:24" s="3" customFormat="1" ht="20.25" customHeight="1">
      <c r="C50" s="6"/>
      <c r="D50" s="6"/>
      <c r="G50" s="6"/>
      <c r="I50" s="31"/>
      <c r="J50" s="31"/>
      <c r="K50" s="31"/>
      <c r="L50" s="31"/>
      <c r="M50" s="31"/>
      <c r="N50" s="31"/>
      <c r="O50" s="31"/>
      <c r="P50" s="31"/>
      <c r="Q50" s="40"/>
      <c r="R50" s="33"/>
      <c r="S50" s="24"/>
      <c r="T50" s="23"/>
      <c r="U50" s="24"/>
      <c r="V50" s="24"/>
      <c r="W50" s="23" t="s">
        <v>5</v>
      </c>
      <c r="X50" s="23"/>
    </row>
    <row r="51" spans="3:24" s="3" customFormat="1" ht="20.25" customHeight="1">
      <c r="C51" s="6"/>
      <c r="D51" s="6"/>
      <c r="G51" s="6"/>
      <c r="I51" s="31"/>
      <c r="J51" s="31"/>
      <c r="K51" s="31"/>
      <c r="L51" s="31"/>
      <c r="M51" s="31"/>
      <c r="N51" s="31"/>
      <c r="O51" s="31"/>
      <c r="P51" s="31"/>
      <c r="Q51" s="40"/>
      <c r="R51" s="33"/>
      <c r="S51" s="24"/>
      <c r="T51" s="23"/>
      <c r="U51" s="24"/>
      <c r="V51" s="24"/>
      <c r="W51" s="23" t="s">
        <v>5</v>
      </c>
      <c r="X51" s="23"/>
    </row>
    <row r="52" spans="3:24" s="3" customFormat="1" ht="20.25" customHeight="1">
      <c r="C52" s="6"/>
      <c r="D52" s="6"/>
      <c r="G52" s="6"/>
      <c r="I52" s="31"/>
      <c r="J52" s="31"/>
      <c r="K52" s="31"/>
      <c r="L52" s="31"/>
      <c r="M52" s="31"/>
      <c r="N52" s="31"/>
      <c r="O52" s="31"/>
      <c r="P52" s="31"/>
      <c r="Q52" s="40"/>
      <c r="R52" s="33"/>
      <c r="S52" s="24"/>
      <c r="T52" s="23"/>
      <c r="U52" s="24"/>
      <c r="V52" s="24"/>
      <c r="W52" s="23" t="s">
        <v>5</v>
      </c>
      <c r="X52" s="23"/>
    </row>
    <row r="53" spans="9:19" ht="20.25" customHeight="1">
      <c r="I53" s="8"/>
      <c r="J53" s="8"/>
      <c r="K53" s="8"/>
      <c r="L53" s="8"/>
      <c r="M53" s="8"/>
      <c r="N53" s="8"/>
      <c r="O53" s="8"/>
      <c r="P53" s="8"/>
      <c r="S53" s="2"/>
    </row>
    <row r="54" spans="9:19" ht="20.25" customHeight="1">
      <c r="I54" s="8"/>
      <c r="J54" s="8"/>
      <c r="K54" s="8"/>
      <c r="L54" s="8"/>
      <c r="M54" s="8"/>
      <c r="N54" s="8"/>
      <c r="O54" s="8"/>
      <c r="P54" s="8"/>
      <c r="S54" s="2"/>
    </row>
    <row r="55" spans="9:19" ht="20.25" customHeight="1">
      <c r="I55" s="8"/>
      <c r="J55" s="8"/>
      <c r="K55" s="8"/>
      <c r="L55" s="8"/>
      <c r="M55" s="8"/>
      <c r="N55" s="8"/>
      <c r="O55" s="8"/>
      <c r="P55" s="8"/>
      <c r="S55" s="2"/>
    </row>
    <row r="56" spans="9:19" ht="20.25" customHeight="1">
      <c r="I56" s="8"/>
      <c r="J56" s="8"/>
      <c r="K56" s="8"/>
      <c r="L56" s="8"/>
      <c r="M56" s="8"/>
      <c r="N56" s="8"/>
      <c r="O56" s="8"/>
      <c r="P56" s="8"/>
      <c r="S56" s="2"/>
    </row>
    <row r="57" spans="9:19" ht="20.25" customHeight="1">
      <c r="I57" s="8"/>
      <c r="J57" s="8"/>
      <c r="K57" s="8"/>
      <c r="L57" s="8"/>
      <c r="M57" s="8"/>
      <c r="N57" s="8"/>
      <c r="O57" s="8"/>
      <c r="P57" s="8"/>
      <c r="S57" s="2"/>
    </row>
    <row r="58" spans="9:19" ht="20.25" customHeight="1">
      <c r="I58" s="8"/>
      <c r="J58" s="8"/>
      <c r="K58" s="8"/>
      <c r="L58" s="8"/>
      <c r="M58" s="8"/>
      <c r="N58" s="8"/>
      <c r="O58" s="8"/>
      <c r="P58" s="8"/>
      <c r="S58" s="2"/>
    </row>
    <row r="59" spans="9:19" ht="20.25" customHeight="1">
      <c r="I59" s="8"/>
      <c r="J59" s="8"/>
      <c r="K59" s="8"/>
      <c r="L59" s="8"/>
      <c r="M59" s="8"/>
      <c r="N59" s="8"/>
      <c r="O59" s="8"/>
      <c r="P59" s="8"/>
      <c r="S59" s="2"/>
    </row>
    <row r="60" spans="9:19" ht="20.25" customHeight="1">
      <c r="I60" s="8"/>
      <c r="J60" s="8"/>
      <c r="K60" s="8"/>
      <c r="L60" s="8"/>
      <c r="M60" s="8"/>
      <c r="N60" s="8"/>
      <c r="O60" s="8"/>
      <c r="P60" s="8"/>
      <c r="S60" s="2"/>
    </row>
    <row r="61" spans="9:19" ht="20.25" customHeight="1">
      <c r="I61" s="8"/>
      <c r="J61" s="8"/>
      <c r="K61" s="8"/>
      <c r="L61" s="8"/>
      <c r="M61" s="8"/>
      <c r="N61" s="8"/>
      <c r="O61" s="8"/>
      <c r="P61" s="8"/>
      <c r="S61" s="2"/>
    </row>
    <row r="62" spans="9:19" ht="20.25" customHeight="1">
      <c r="I62" s="8"/>
      <c r="J62" s="8"/>
      <c r="K62" s="8"/>
      <c r="L62" s="8"/>
      <c r="M62" s="8"/>
      <c r="N62" s="8"/>
      <c r="O62" s="8"/>
      <c r="P62" s="8"/>
      <c r="S62" s="2"/>
    </row>
    <row r="63" spans="9:19" ht="20.25" customHeight="1">
      <c r="I63" s="8"/>
      <c r="J63" s="8"/>
      <c r="K63" s="8"/>
      <c r="L63" s="8"/>
      <c r="M63" s="8"/>
      <c r="N63" s="8"/>
      <c r="O63" s="8"/>
      <c r="P63" s="8"/>
      <c r="S63" s="2"/>
    </row>
    <row r="64" spans="9:19" ht="20.25" customHeight="1">
      <c r="I64" s="8"/>
      <c r="J64" s="8"/>
      <c r="K64" s="8"/>
      <c r="L64" s="8"/>
      <c r="M64" s="8"/>
      <c r="N64" s="8"/>
      <c r="O64" s="8"/>
      <c r="P64" s="8"/>
      <c r="S64" s="2"/>
    </row>
    <row r="65" spans="9:19" ht="20.25" customHeight="1">
      <c r="I65" s="8"/>
      <c r="J65" s="8"/>
      <c r="K65" s="8"/>
      <c r="L65" s="8"/>
      <c r="M65" s="8"/>
      <c r="N65" s="8"/>
      <c r="O65" s="8"/>
      <c r="P65" s="8"/>
      <c r="S65" s="2"/>
    </row>
    <row r="66" spans="9:19" ht="20.25" customHeight="1">
      <c r="I66" s="8"/>
      <c r="J66" s="8"/>
      <c r="K66" s="8"/>
      <c r="L66" s="8"/>
      <c r="M66" s="8"/>
      <c r="N66" s="8"/>
      <c r="O66" s="8"/>
      <c r="P66" s="8"/>
      <c r="S66" s="2"/>
    </row>
    <row r="67" spans="9:19" ht="20.25" customHeight="1">
      <c r="I67" s="8"/>
      <c r="J67" s="8"/>
      <c r="K67" s="8"/>
      <c r="L67" s="8"/>
      <c r="M67" s="8"/>
      <c r="N67" s="8"/>
      <c r="O67" s="8"/>
      <c r="P67" s="8"/>
      <c r="S67" s="2"/>
    </row>
    <row r="68" spans="9:19" ht="20.25" customHeight="1">
      <c r="I68" s="8"/>
      <c r="J68" s="8"/>
      <c r="K68" s="8"/>
      <c r="L68" s="8"/>
      <c r="M68" s="8"/>
      <c r="N68" s="8"/>
      <c r="O68" s="8"/>
      <c r="P68" s="8"/>
      <c r="S68" s="2"/>
    </row>
    <row r="69" spans="9:19" ht="20.25" customHeight="1">
      <c r="I69" s="8"/>
      <c r="J69" s="8"/>
      <c r="K69" s="8"/>
      <c r="L69" s="8"/>
      <c r="M69" s="8"/>
      <c r="N69" s="8"/>
      <c r="O69" s="8"/>
      <c r="P69" s="8"/>
      <c r="S69" s="2"/>
    </row>
    <row r="70" spans="9:19" ht="20.25" customHeight="1">
      <c r="I70" s="8"/>
      <c r="J70" s="8"/>
      <c r="K70" s="8"/>
      <c r="L70" s="8"/>
      <c r="M70" s="8"/>
      <c r="N70" s="8"/>
      <c r="O70" s="8"/>
      <c r="P70" s="8"/>
      <c r="S70" s="2"/>
    </row>
    <row r="71" spans="9:19" ht="20.25" customHeight="1">
      <c r="I71" s="8"/>
      <c r="J71" s="8"/>
      <c r="K71" s="8"/>
      <c r="L71" s="8"/>
      <c r="M71" s="8"/>
      <c r="N71" s="8"/>
      <c r="O71" s="8"/>
      <c r="P71" s="8"/>
      <c r="S71" s="2"/>
    </row>
    <row r="72" spans="9:19" ht="20.25" customHeight="1">
      <c r="I72" s="8"/>
      <c r="J72" s="8"/>
      <c r="K72" s="8"/>
      <c r="L72" s="8"/>
      <c r="M72" s="8"/>
      <c r="N72" s="8"/>
      <c r="O72" s="8"/>
      <c r="P72" s="8"/>
      <c r="S72" s="2"/>
    </row>
    <row r="73" spans="9:19" ht="20.25" customHeight="1">
      <c r="I73" s="8"/>
      <c r="J73" s="8"/>
      <c r="K73" s="8"/>
      <c r="L73" s="8"/>
      <c r="M73" s="8"/>
      <c r="N73" s="8"/>
      <c r="O73" s="8"/>
      <c r="P73" s="8"/>
      <c r="S73" s="2"/>
    </row>
    <row r="74" spans="9:19" ht="20.25" customHeight="1">
      <c r="I74" s="8"/>
      <c r="J74" s="8"/>
      <c r="K74" s="8"/>
      <c r="L74" s="8"/>
      <c r="M74" s="8"/>
      <c r="N74" s="8"/>
      <c r="O74" s="8"/>
      <c r="P74" s="8"/>
      <c r="S74" s="2"/>
    </row>
    <row r="75" spans="9:19" ht="20.25" customHeight="1">
      <c r="I75" s="8"/>
      <c r="J75" s="8"/>
      <c r="K75" s="8"/>
      <c r="L75" s="8"/>
      <c r="M75" s="8"/>
      <c r="N75" s="8"/>
      <c r="O75" s="8"/>
      <c r="P75" s="8"/>
      <c r="S75" s="2"/>
    </row>
    <row r="76" spans="9:19" ht="20.25" customHeight="1">
      <c r="I76" s="8"/>
      <c r="J76" s="8"/>
      <c r="K76" s="8"/>
      <c r="L76" s="8"/>
      <c r="M76" s="8"/>
      <c r="N76" s="8"/>
      <c r="O76" s="8"/>
      <c r="P76" s="8"/>
      <c r="S76" s="2"/>
    </row>
    <row r="77" spans="9:19" ht="20.25" customHeight="1">
      <c r="I77" s="8"/>
      <c r="J77" s="8"/>
      <c r="K77" s="8"/>
      <c r="L77" s="8"/>
      <c r="M77" s="8"/>
      <c r="N77" s="8"/>
      <c r="O77" s="8"/>
      <c r="P77" s="8"/>
      <c r="S77" s="2"/>
    </row>
    <row r="78" spans="9:19" ht="20.25" customHeight="1">
      <c r="I78" s="8"/>
      <c r="J78" s="8"/>
      <c r="K78" s="8"/>
      <c r="L78" s="8"/>
      <c r="M78" s="8"/>
      <c r="N78" s="8"/>
      <c r="O78" s="8"/>
      <c r="P78" s="8"/>
      <c r="S78" s="2"/>
    </row>
    <row r="79" spans="9:19" ht="20.25" customHeight="1">
      <c r="I79" s="8"/>
      <c r="J79" s="8"/>
      <c r="K79" s="8"/>
      <c r="L79" s="8"/>
      <c r="M79" s="8"/>
      <c r="N79" s="8"/>
      <c r="O79" s="8"/>
      <c r="P79" s="8"/>
      <c r="S79" s="2"/>
    </row>
    <row r="80" spans="9:19" ht="20.25" customHeight="1">
      <c r="I80" s="8"/>
      <c r="J80" s="8"/>
      <c r="K80" s="8"/>
      <c r="L80" s="8"/>
      <c r="M80" s="8"/>
      <c r="N80" s="8"/>
      <c r="O80" s="8"/>
      <c r="P80" s="8"/>
      <c r="S80" s="2"/>
    </row>
    <row r="81" spans="9:19" ht="20.25" customHeight="1">
      <c r="I81" s="8"/>
      <c r="J81" s="8"/>
      <c r="K81" s="8"/>
      <c r="L81" s="8"/>
      <c r="M81" s="8"/>
      <c r="N81" s="8"/>
      <c r="O81" s="8"/>
      <c r="P81" s="8"/>
      <c r="S81" s="2"/>
    </row>
    <row r="82" spans="9:19" ht="20.25" customHeight="1">
      <c r="I82" s="8"/>
      <c r="J82" s="8"/>
      <c r="K82" s="8"/>
      <c r="L82" s="8"/>
      <c r="M82" s="8"/>
      <c r="N82" s="8"/>
      <c r="O82" s="8"/>
      <c r="P82" s="8"/>
      <c r="S82" s="2"/>
    </row>
    <row r="83" spans="9:19" ht="20.25" customHeight="1">
      <c r="I83" s="8"/>
      <c r="J83" s="8"/>
      <c r="K83" s="8"/>
      <c r="L83" s="8"/>
      <c r="M83" s="8"/>
      <c r="N83" s="8"/>
      <c r="O83" s="8"/>
      <c r="P83" s="8"/>
      <c r="S83" s="2"/>
    </row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4" r:id="rId2"/>
  <rowBreaks count="1" manualBreakCount="1">
    <brk id="47" min="2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="7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8" sqref="B28"/>
    </sheetView>
  </sheetViews>
  <sheetFormatPr defaultColWidth="11.421875" defaultRowHeight="12.75" outlineLevelCol="1"/>
  <cols>
    <col min="1" max="1" width="7.28125" style="0" customWidth="1"/>
    <col min="2" max="2" width="9.28125" style="0" customWidth="1"/>
    <col min="3" max="3" width="10.140625" style="0" customWidth="1"/>
    <col min="4" max="4" width="29.140625" style="0" bestFit="1" customWidth="1"/>
    <col min="5" max="5" width="10.140625" style="0" customWidth="1"/>
    <col min="6" max="6" width="17.28125" style="4" customWidth="1"/>
    <col min="7" max="7" width="42.7109375" style="0" bestFit="1" customWidth="1"/>
    <col min="8" max="15" width="6.00390625" style="4" customWidth="1" outlineLevel="1"/>
    <col min="16" max="16" width="9.140625" style="4" bestFit="1" customWidth="1" outlineLevel="1"/>
    <col min="17" max="17" width="12.8515625" style="4" customWidth="1" outlineLevel="1"/>
    <col min="18" max="18" width="12.7109375" style="0" bestFit="1" customWidth="1"/>
    <col min="19" max="19" width="8.57421875" style="0" customWidth="1"/>
    <col min="20" max="20" width="16.421875" style="4" bestFit="1" customWidth="1"/>
    <col min="21" max="21" width="15.421875" style="4" customWidth="1"/>
    <col min="22" max="22" width="13.7109375" style="4" bestFit="1" customWidth="1"/>
    <col min="23" max="23" width="11.421875" style="4" customWidth="1"/>
  </cols>
  <sheetData>
    <row r="1" spans="2:23" s="9" customFormat="1" ht="20.25">
      <c r="B1" s="10"/>
      <c r="C1" s="11"/>
      <c r="D1" s="10"/>
      <c r="E1" s="10"/>
      <c r="F1" s="11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10"/>
      <c r="V1" s="20">
        <v>0.00023148148148148146</v>
      </c>
      <c r="W1" s="11"/>
    </row>
    <row r="2" spans="3:23" s="9" customFormat="1" ht="18.75">
      <c r="C2" s="12"/>
      <c r="E2" s="13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V2" s="12"/>
      <c r="W2" s="12"/>
    </row>
    <row r="3" spans="3:23" s="9" customFormat="1" ht="18.75">
      <c r="C3" s="12"/>
      <c r="E3" s="13"/>
      <c r="F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V3" s="12"/>
      <c r="W3" s="12"/>
    </row>
    <row r="4" spans="3:23" s="9" customFormat="1" ht="18.75">
      <c r="C4" s="12"/>
      <c r="E4" s="14"/>
      <c r="F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V4" s="12"/>
      <c r="W4" s="12"/>
    </row>
    <row r="5" spans="3:23" s="9" customFormat="1" ht="18.75">
      <c r="C5" s="12"/>
      <c r="E5" s="15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12"/>
      <c r="W5" s="12"/>
    </row>
    <row r="6" spans="3:23" s="9" customFormat="1" ht="18.75">
      <c r="C6" s="12"/>
      <c r="E6" s="15"/>
      <c r="F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V6" s="12"/>
      <c r="W6" s="12"/>
    </row>
    <row r="7" spans="3:23" s="9" customFormat="1" ht="18.75">
      <c r="C7" s="12"/>
      <c r="F7" s="13" t="s">
        <v>220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</row>
    <row r="8" spans="3:23" s="9" customFormat="1" ht="13.5" thickBot="1">
      <c r="C8" s="12"/>
      <c r="F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1"/>
      <c r="V8" s="12"/>
      <c r="W8" s="12"/>
    </row>
    <row r="9" spans="3:23" s="9" customFormat="1" ht="16.5" thickBot="1">
      <c r="C9" s="12"/>
      <c r="F9" s="12"/>
      <c r="H9" s="12"/>
      <c r="I9" s="12"/>
      <c r="J9" s="12"/>
      <c r="K9" s="12"/>
      <c r="L9" s="12"/>
      <c r="M9" s="12"/>
      <c r="N9" s="12"/>
      <c r="O9" s="12"/>
      <c r="P9" s="12"/>
      <c r="Q9" s="35" t="s">
        <v>96</v>
      </c>
      <c r="R9" s="36">
        <v>0.6458333333333334</v>
      </c>
      <c r="S9" s="12"/>
      <c r="T9" s="12"/>
      <c r="V9" s="12"/>
      <c r="W9" s="12"/>
    </row>
    <row r="10" spans="1:24" s="3" customFormat="1" ht="19.5" customHeight="1" thickBot="1">
      <c r="A10" s="3" t="s">
        <v>7</v>
      </c>
      <c r="B10" s="5" t="s">
        <v>8</v>
      </c>
      <c r="C10" s="5" t="s">
        <v>9</v>
      </c>
      <c r="D10" s="5" t="s">
        <v>10</v>
      </c>
      <c r="E10" s="5" t="s">
        <v>45</v>
      </c>
      <c r="F10" s="5" t="s">
        <v>11</v>
      </c>
      <c r="G10" s="5" t="s">
        <v>12</v>
      </c>
      <c r="H10" s="5" t="s">
        <v>88</v>
      </c>
      <c r="I10" s="5" t="s">
        <v>89</v>
      </c>
      <c r="J10" s="5" t="s">
        <v>90</v>
      </c>
      <c r="K10" s="5" t="s">
        <v>91</v>
      </c>
      <c r="L10" s="5" t="s">
        <v>92</v>
      </c>
      <c r="M10" s="5" t="s">
        <v>93</v>
      </c>
      <c r="N10" s="5" t="s">
        <v>94</v>
      </c>
      <c r="O10" s="5" t="s">
        <v>95</v>
      </c>
      <c r="P10" s="39" t="s">
        <v>87</v>
      </c>
      <c r="Q10" s="34" t="s">
        <v>97</v>
      </c>
      <c r="R10" s="34" t="s">
        <v>98</v>
      </c>
      <c r="S10" s="5" t="s">
        <v>4</v>
      </c>
      <c r="T10" s="5" t="s">
        <v>3</v>
      </c>
      <c r="U10" s="5" t="s">
        <v>2</v>
      </c>
      <c r="V10" s="5" t="s">
        <v>0</v>
      </c>
      <c r="W10" s="7" t="s">
        <v>1</v>
      </c>
      <c r="X10" s="7"/>
    </row>
    <row r="11" spans="1:26" s="17" customFormat="1" ht="19.5" customHeight="1" thickBot="1">
      <c r="A11" s="16"/>
      <c r="B11" s="1" t="str">
        <f>CONCATENATE($F$7," - weiblich")</f>
        <v>Technikbewerb U17 - weiblich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7"/>
      <c r="P11" s="41">
        <v>5</v>
      </c>
      <c r="Q11" s="38"/>
      <c r="R11" s="18"/>
      <c r="S11" s="18"/>
      <c r="T11" s="18"/>
      <c r="U11" s="18"/>
      <c r="V11" s="18"/>
      <c r="W11" s="18" t="s">
        <v>5</v>
      </c>
      <c r="X11" s="18"/>
      <c r="Y11" s="19"/>
      <c r="Z11" s="19"/>
    </row>
    <row r="12" spans="2:23" s="22" customFormat="1" ht="20.25" customHeight="1">
      <c r="B12" s="23" t="s">
        <v>17</v>
      </c>
      <c r="C12" s="23">
        <v>332</v>
      </c>
      <c r="D12" s="22" t="s">
        <v>110</v>
      </c>
      <c r="F12" s="23" t="s">
        <v>16</v>
      </c>
      <c r="G12" s="22" t="s">
        <v>76</v>
      </c>
      <c r="H12" s="31">
        <v>3</v>
      </c>
      <c r="I12" s="31">
        <v>3</v>
      </c>
      <c r="J12" s="31">
        <v>3</v>
      </c>
      <c r="K12" s="31">
        <v>3</v>
      </c>
      <c r="L12" s="31">
        <v>3</v>
      </c>
      <c r="M12" s="31">
        <v>3</v>
      </c>
      <c r="N12" s="31">
        <v>3</v>
      </c>
      <c r="O12" s="31">
        <v>1</v>
      </c>
      <c r="P12" s="40">
        <f>SUM(H12:O12)</f>
        <v>22</v>
      </c>
      <c r="Q12" s="33">
        <f>($P$11-P12)*$V$1</f>
        <v>-0.003935185185185185</v>
      </c>
      <c r="R12" s="24">
        <f>$R$9+Q12</f>
        <v>0.6418981481481482</v>
      </c>
      <c r="S12" s="24"/>
      <c r="T12" s="23"/>
      <c r="U12" s="24">
        <f aca="true" t="shared" si="0" ref="U12:U17">R12+S12</f>
        <v>0.6418981481481482</v>
      </c>
      <c r="V12" s="23"/>
      <c r="W12" s="23" t="s">
        <v>5</v>
      </c>
    </row>
    <row r="13" spans="2:23" s="22" customFormat="1" ht="20.25" customHeight="1">
      <c r="B13" s="23" t="s">
        <v>18</v>
      </c>
      <c r="C13" s="23">
        <v>331</v>
      </c>
      <c r="D13" s="22" t="s">
        <v>106</v>
      </c>
      <c r="F13" s="23" t="s">
        <v>107</v>
      </c>
      <c r="G13" s="22" t="s">
        <v>140</v>
      </c>
      <c r="H13" s="31">
        <v>3</v>
      </c>
      <c r="I13" s="31">
        <v>3</v>
      </c>
      <c r="J13" s="31">
        <v>3</v>
      </c>
      <c r="K13" s="31">
        <v>1</v>
      </c>
      <c r="L13" s="31">
        <v>3</v>
      </c>
      <c r="M13" s="31">
        <v>3</v>
      </c>
      <c r="N13" s="31">
        <v>3</v>
      </c>
      <c r="O13" s="31">
        <v>0</v>
      </c>
      <c r="P13" s="31">
        <f>SUM(H13:O13)</f>
        <v>19</v>
      </c>
      <c r="Q13" s="33">
        <f>($P$11-P13)*$V$1</f>
        <v>-0.0032407407407407406</v>
      </c>
      <c r="R13" s="24">
        <f>$R$9+Q13</f>
        <v>0.6425925925925926</v>
      </c>
      <c r="S13" s="24"/>
      <c r="T13" s="23"/>
      <c r="U13" s="24">
        <f t="shared" si="0"/>
        <v>0.6425925925925926</v>
      </c>
      <c r="V13" s="23"/>
      <c r="W13" s="23" t="s">
        <v>5</v>
      </c>
    </row>
    <row r="14" spans="2:23" s="22" customFormat="1" ht="20.25" customHeight="1">
      <c r="B14" s="23" t="s">
        <v>19</v>
      </c>
      <c r="C14" s="23">
        <v>334</v>
      </c>
      <c r="D14" s="22" t="s">
        <v>180</v>
      </c>
      <c r="F14" s="23" t="s">
        <v>181</v>
      </c>
      <c r="G14" s="22" t="s">
        <v>126</v>
      </c>
      <c r="H14" s="31">
        <v>2</v>
      </c>
      <c r="I14" s="31">
        <v>3</v>
      </c>
      <c r="J14" s="31">
        <v>2</v>
      </c>
      <c r="K14" s="31">
        <v>3</v>
      </c>
      <c r="L14" s="31">
        <v>2</v>
      </c>
      <c r="M14" s="31">
        <v>2</v>
      </c>
      <c r="N14" s="31">
        <v>3</v>
      </c>
      <c r="O14" s="31">
        <v>1</v>
      </c>
      <c r="P14" s="31">
        <f>SUM(H14:O14)</f>
        <v>18</v>
      </c>
      <c r="Q14" s="33">
        <f>($P$11-P14)*$V$1</f>
        <v>-0.003009259259259259</v>
      </c>
      <c r="R14" s="24">
        <f>$R$9+Q14</f>
        <v>0.6428240740740742</v>
      </c>
      <c r="S14" s="24"/>
      <c r="T14" s="23"/>
      <c r="U14" s="24">
        <f t="shared" si="0"/>
        <v>0.6428240740740742</v>
      </c>
      <c r="V14" s="23"/>
      <c r="W14" s="23" t="s">
        <v>5</v>
      </c>
    </row>
    <row r="15" spans="2:23" s="22" customFormat="1" ht="20.25" customHeight="1">
      <c r="B15" s="23" t="s">
        <v>20</v>
      </c>
      <c r="C15" s="23">
        <v>333</v>
      </c>
      <c r="D15" s="22" t="s">
        <v>178</v>
      </c>
      <c r="F15" s="23" t="s">
        <v>179</v>
      </c>
      <c r="G15" s="22" t="s">
        <v>126</v>
      </c>
      <c r="H15" s="31">
        <v>3</v>
      </c>
      <c r="I15" s="31">
        <v>1</v>
      </c>
      <c r="J15" s="31">
        <v>2</v>
      </c>
      <c r="K15" s="31">
        <v>1</v>
      </c>
      <c r="L15" s="31">
        <v>2</v>
      </c>
      <c r="M15" s="31">
        <v>3</v>
      </c>
      <c r="N15" s="31">
        <v>3</v>
      </c>
      <c r="O15" s="31">
        <v>1</v>
      </c>
      <c r="P15" s="31">
        <f>SUM(H15:O15)</f>
        <v>16</v>
      </c>
      <c r="Q15" s="33">
        <f>($P$11-P15)*$V$1</f>
        <v>-0.002546296296296296</v>
      </c>
      <c r="R15" s="24">
        <f>$R$9+Q15</f>
        <v>0.643287037037037</v>
      </c>
      <c r="S15" s="24"/>
      <c r="T15" s="23"/>
      <c r="U15" s="24">
        <f t="shared" si="0"/>
        <v>0.643287037037037</v>
      </c>
      <c r="V15" s="23"/>
      <c r="W15" s="23" t="s">
        <v>5</v>
      </c>
    </row>
    <row r="16" spans="2:23" s="22" customFormat="1" ht="20.25" customHeight="1">
      <c r="B16" s="23"/>
      <c r="C16" s="23"/>
      <c r="F16" s="23"/>
      <c r="H16" s="31"/>
      <c r="I16" s="31"/>
      <c r="J16" s="31"/>
      <c r="K16" s="31"/>
      <c r="L16" s="31"/>
      <c r="M16" s="31"/>
      <c r="N16" s="31"/>
      <c r="O16" s="31"/>
      <c r="P16" s="31"/>
      <c r="Q16" s="33">
        <f>($P$11-P16)*$V$1</f>
        <v>0.0011574074074074073</v>
      </c>
      <c r="R16" s="24">
        <f>$R$9+Q16</f>
        <v>0.6469907407407408</v>
      </c>
      <c r="S16" s="24"/>
      <c r="T16" s="23"/>
      <c r="U16" s="24">
        <f t="shared" si="0"/>
        <v>0.6469907407407408</v>
      </c>
      <c r="V16" s="23"/>
      <c r="W16" s="23" t="s">
        <v>5</v>
      </c>
    </row>
    <row r="17" spans="2:23" s="22" customFormat="1" ht="20.25" customHeight="1">
      <c r="B17" s="23"/>
      <c r="C17" s="23"/>
      <c r="F17" s="23"/>
      <c r="H17" s="31"/>
      <c r="I17" s="31"/>
      <c r="J17" s="31"/>
      <c r="K17" s="31"/>
      <c r="L17" s="31"/>
      <c r="M17" s="31"/>
      <c r="N17" s="31"/>
      <c r="O17" s="31"/>
      <c r="P17" s="31"/>
      <c r="Q17" s="33"/>
      <c r="R17" s="24"/>
      <c r="S17" s="24"/>
      <c r="T17" s="23"/>
      <c r="U17" s="24">
        <f t="shared" si="0"/>
        <v>0</v>
      </c>
      <c r="V17" s="23"/>
      <c r="W17" s="23" t="s">
        <v>5</v>
      </c>
    </row>
    <row r="18" spans="2:23" s="22" customFormat="1" ht="20.25" customHeight="1">
      <c r="B18" s="1" t="str">
        <f>CONCATENATE($F$7," - männlich")</f>
        <v>Technikbewerb U17 - männlich</v>
      </c>
      <c r="C18" s="18"/>
      <c r="D18" s="18"/>
      <c r="E18" s="18"/>
      <c r="F18" s="18"/>
      <c r="G18" s="1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18"/>
      <c r="S18" s="24"/>
      <c r="T18" s="23"/>
      <c r="U18" s="24"/>
      <c r="V18" s="23"/>
      <c r="W18" s="23"/>
    </row>
    <row r="19" spans="2:23" s="22" customFormat="1" ht="20.25" customHeight="1">
      <c r="B19" s="23" t="s">
        <v>17</v>
      </c>
      <c r="C19" s="23">
        <v>310</v>
      </c>
      <c r="D19" s="22" t="s">
        <v>190</v>
      </c>
      <c r="F19" s="23" t="s">
        <v>191</v>
      </c>
      <c r="G19" s="22" t="s">
        <v>192</v>
      </c>
      <c r="H19" s="31">
        <v>3</v>
      </c>
      <c r="I19" s="31">
        <v>3</v>
      </c>
      <c r="J19" s="31">
        <v>3</v>
      </c>
      <c r="K19" s="31">
        <v>3</v>
      </c>
      <c r="L19" s="31">
        <v>3</v>
      </c>
      <c r="M19" s="31">
        <v>3</v>
      </c>
      <c r="N19" s="31">
        <v>3</v>
      </c>
      <c r="O19" s="31">
        <v>3</v>
      </c>
      <c r="P19" s="40">
        <f aca="true" t="shared" si="1" ref="P19:P29">SUM(H19:O19)</f>
        <v>24</v>
      </c>
      <c r="Q19" s="33">
        <f aca="true" t="shared" si="2" ref="Q19:Q29">($P$11-P19)*$V$1</f>
        <v>-0.0043981481481481476</v>
      </c>
      <c r="R19" s="24">
        <f aca="true" t="shared" si="3" ref="R19:R29">$R$9+Q19</f>
        <v>0.6414351851851853</v>
      </c>
      <c r="S19" s="24"/>
      <c r="T19" s="23"/>
      <c r="U19" s="24">
        <f aca="true" t="shared" si="4" ref="U19:U29">R19+S19</f>
        <v>0.6414351851851853</v>
      </c>
      <c r="V19" s="23" t="s">
        <v>5</v>
      </c>
      <c r="W19" s="23"/>
    </row>
    <row r="20" spans="1:23" s="22" customFormat="1" ht="20.25" customHeight="1">
      <c r="A20" s="25"/>
      <c r="B20" s="23" t="s">
        <v>18</v>
      </c>
      <c r="C20" s="23">
        <v>302</v>
      </c>
      <c r="D20" s="22" t="s">
        <v>169</v>
      </c>
      <c r="F20" s="23" t="s">
        <v>170</v>
      </c>
      <c r="G20" s="22" t="s">
        <v>171</v>
      </c>
      <c r="H20" s="31">
        <v>3</v>
      </c>
      <c r="I20" s="31">
        <v>3</v>
      </c>
      <c r="J20" s="31">
        <v>3</v>
      </c>
      <c r="K20" s="31">
        <v>3</v>
      </c>
      <c r="L20" s="31">
        <v>3</v>
      </c>
      <c r="M20" s="31">
        <v>3</v>
      </c>
      <c r="N20" s="31">
        <v>3</v>
      </c>
      <c r="O20" s="31">
        <v>2</v>
      </c>
      <c r="P20" s="40">
        <f t="shared" si="1"/>
        <v>23</v>
      </c>
      <c r="Q20" s="33">
        <f t="shared" si="2"/>
        <v>-0.004166666666666667</v>
      </c>
      <c r="R20" s="24">
        <f t="shared" si="3"/>
        <v>0.6416666666666667</v>
      </c>
      <c r="S20" s="24"/>
      <c r="T20" s="23"/>
      <c r="U20" s="24">
        <f t="shared" si="4"/>
        <v>0.6416666666666667</v>
      </c>
      <c r="V20" s="23" t="s">
        <v>5</v>
      </c>
      <c r="W20" s="23"/>
    </row>
    <row r="21" spans="2:23" s="22" customFormat="1" ht="20.25" customHeight="1">
      <c r="B21" s="23" t="s">
        <v>18</v>
      </c>
      <c r="C21" s="23">
        <v>303</v>
      </c>
      <c r="D21" s="22" t="s">
        <v>83</v>
      </c>
      <c r="F21" s="23" t="s">
        <v>84</v>
      </c>
      <c r="G21" s="22" t="s">
        <v>172</v>
      </c>
      <c r="H21" s="31">
        <v>3</v>
      </c>
      <c r="I21" s="31">
        <v>3</v>
      </c>
      <c r="J21" s="31">
        <v>3</v>
      </c>
      <c r="K21" s="31">
        <v>3</v>
      </c>
      <c r="L21" s="31">
        <v>3</v>
      </c>
      <c r="M21" s="31">
        <v>3</v>
      </c>
      <c r="N21" s="31">
        <v>3</v>
      </c>
      <c r="O21" s="31">
        <v>2</v>
      </c>
      <c r="P21" s="40">
        <f t="shared" si="1"/>
        <v>23</v>
      </c>
      <c r="Q21" s="33">
        <f t="shared" si="2"/>
        <v>-0.004166666666666667</v>
      </c>
      <c r="R21" s="24">
        <f t="shared" si="3"/>
        <v>0.6416666666666667</v>
      </c>
      <c r="S21" s="24"/>
      <c r="T21" s="23"/>
      <c r="U21" s="24">
        <f t="shared" si="4"/>
        <v>0.6416666666666667</v>
      </c>
      <c r="V21" s="23" t="s">
        <v>5</v>
      </c>
      <c r="W21" s="23"/>
    </row>
    <row r="22" spans="2:23" s="22" customFormat="1" ht="20.25" customHeight="1">
      <c r="B22" s="23" t="s">
        <v>18</v>
      </c>
      <c r="C22" s="23">
        <v>306</v>
      </c>
      <c r="D22" s="22" t="s">
        <v>108</v>
      </c>
      <c r="F22" s="23" t="s">
        <v>109</v>
      </c>
      <c r="G22" s="22" t="s">
        <v>126</v>
      </c>
      <c r="H22" s="31">
        <v>3</v>
      </c>
      <c r="I22" s="31">
        <v>3</v>
      </c>
      <c r="J22" s="31">
        <v>3</v>
      </c>
      <c r="K22" s="31">
        <v>3</v>
      </c>
      <c r="L22" s="31">
        <v>3</v>
      </c>
      <c r="M22" s="31">
        <v>3</v>
      </c>
      <c r="N22" s="31">
        <v>3</v>
      </c>
      <c r="O22" s="31">
        <v>2</v>
      </c>
      <c r="P22" s="40">
        <f t="shared" si="1"/>
        <v>23</v>
      </c>
      <c r="Q22" s="33">
        <f t="shared" si="2"/>
        <v>-0.004166666666666667</v>
      </c>
      <c r="R22" s="24">
        <f t="shared" si="3"/>
        <v>0.6416666666666667</v>
      </c>
      <c r="S22" s="24"/>
      <c r="T22" s="23"/>
      <c r="U22" s="24">
        <f t="shared" si="4"/>
        <v>0.6416666666666667</v>
      </c>
      <c r="V22" s="23" t="s">
        <v>5</v>
      </c>
      <c r="W22" s="23"/>
    </row>
    <row r="23" spans="1:26" s="17" customFormat="1" ht="20.25" customHeight="1">
      <c r="A23" s="27"/>
      <c r="B23" s="23" t="s">
        <v>21</v>
      </c>
      <c r="C23" s="23">
        <v>305</v>
      </c>
      <c r="D23" s="22" t="s">
        <v>174</v>
      </c>
      <c r="E23" s="22"/>
      <c r="F23" s="23" t="s">
        <v>105</v>
      </c>
      <c r="G23" s="22" t="s">
        <v>126</v>
      </c>
      <c r="H23" s="31">
        <v>3</v>
      </c>
      <c r="I23" s="31">
        <v>3</v>
      </c>
      <c r="J23" s="31">
        <v>3</v>
      </c>
      <c r="K23" s="31">
        <v>3</v>
      </c>
      <c r="L23" s="31">
        <v>3</v>
      </c>
      <c r="M23" s="31">
        <v>2</v>
      </c>
      <c r="N23" s="31">
        <v>3</v>
      </c>
      <c r="O23" s="31">
        <v>2</v>
      </c>
      <c r="P23" s="40">
        <f t="shared" si="1"/>
        <v>22</v>
      </c>
      <c r="Q23" s="33">
        <f t="shared" si="2"/>
        <v>-0.003935185185185185</v>
      </c>
      <c r="R23" s="24">
        <f t="shared" si="3"/>
        <v>0.6418981481481482</v>
      </c>
      <c r="S23" s="18"/>
      <c r="T23" s="18"/>
      <c r="U23" s="24">
        <f t="shared" si="4"/>
        <v>0.6418981481481482</v>
      </c>
      <c r="V23" s="18" t="s">
        <v>5</v>
      </c>
      <c r="W23" s="18"/>
      <c r="X23" s="18"/>
      <c r="Y23" s="19"/>
      <c r="Z23" s="19"/>
    </row>
    <row r="24" spans="2:23" s="22" customFormat="1" ht="20.25" customHeight="1">
      <c r="B24" s="23" t="s">
        <v>21</v>
      </c>
      <c r="C24" s="23">
        <v>308</v>
      </c>
      <c r="D24" s="22" t="s">
        <v>175</v>
      </c>
      <c r="F24" s="23" t="s">
        <v>176</v>
      </c>
      <c r="H24" s="31">
        <v>3</v>
      </c>
      <c r="I24" s="31">
        <v>3</v>
      </c>
      <c r="J24" s="31">
        <v>3</v>
      </c>
      <c r="K24" s="31">
        <v>3</v>
      </c>
      <c r="L24" s="31">
        <v>3</v>
      </c>
      <c r="M24" s="31">
        <v>3</v>
      </c>
      <c r="N24" s="31">
        <v>3</v>
      </c>
      <c r="O24" s="31">
        <v>1</v>
      </c>
      <c r="P24" s="40">
        <f t="shared" si="1"/>
        <v>22</v>
      </c>
      <c r="Q24" s="33">
        <f t="shared" si="2"/>
        <v>-0.003935185185185185</v>
      </c>
      <c r="R24" s="24">
        <f t="shared" si="3"/>
        <v>0.6418981481481482</v>
      </c>
      <c r="S24" s="24"/>
      <c r="T24" s="23"/>
      <c r="U24" s="24">
        <f t="shared" si="4"/>
        <v>0.6418981481481482</v>
      </c>
      <c r="V24" s="23" t="s">
        <v>5</v>
      </c>
      <c r="W24" s="23"/>
    </row>
    <row r="25" spans="2:23" s="22" customFormat="1" ht="20.25" customHeight="1">
      <c r="B25" s="23" t="s">
        <v>23</v>
      </c>
      <c r="C25" s="23">
        <v>309</v>
      </c>
      <c r="D25" s="22" t="s">
        <v>85</v>
      </c>
      <c r="F25" s="23" t="s">
        <v>86</v>
      </c>
      <c r="G25" s="22" t="s">
        <v>177</v>
      </c>
      <c r="H25" s="31">
        <v>3</v>
      </c>
      <c r="I25" s="31">
        <v>3</v>
      </c>
      <c r="J25" s="31">
        <v>3</v>
      </c>
      <c r="K25" s="31">
        <v>3</v>
      </c>
      <c r="L25" s="31">
        <v>2</v>
      </c>
      <c r="M25" s="31">
        <v>3</v>
      </c>
      <c r="N25" s="31">
        <v>3</v>
      </c>
      <c r="O25" s="31">
        <v>1</v>
      </c>
      <c r="P25" s="40">
        <f t="shared" si="1"/>
        <v>21</v>
      </c>
      <c r="Q25" s="33">
        <f t="shared" si="2"/>
        <v>-0.0037037037037037034</v>
      </c>
      <c r="R25" s="24">
        <f t="shared" si="3"/>
        <v>0.6421296296296297</v>
      </c>
      <c r="S25" s="24"/>
      <c r="T25" s="23"/>
      <c r="U25" s="24">
        <f t="shared" si="4"/>
        <v>0.6421296296296297</v>
      </c>
      <c r="V25" s="23" t="s">
        <v>5</v>
      </c>
      <c r="W25" s="23"/>
    </row>
    <row r="26" spans="2:23" s="22" customFormat="1" ht="20.25" customHeight="1">
      <c r="B26" s="23" t="s">
        <v>23</v>
      </c>
      <c r="C26" s="23">
        <v>311</v>
      </c>
      <c r="D26" s="22" t="s">
        <v>80</v>
      </c>
      <c r="F26" s="23" t="s">
        <v>82</v>
      </c>
      <c r="G26" s="22" t="s">
        <v>193</v>
      </c>
      <c r="H26" s="31">
        <v>3</v>
      </c>
      <c r="I26" s="31">
        <v>3</v>
      </c>
      <c r="J26" s="31">
        <v>3</v>
      </c>
      <c r="K26" s="31">
        <v>1</v>
      </c>
      <c r="L26" s="31">
        <v>3</v>
      </c>
      <c r="M26" s="31">
        <v>3</v>
      </c>
      <c r="N26" s="31">
        <v>3</v>
      </c>
      <c r="O26" s="31">
        <v>2</v>
      </c>
      <c r="P26" s="40">
        <f t="shared" si="1"/>
        <v>21</v>
      </c>
      <c r="Q26" s="33">
        <f t="shared" si="2"/>
        <v>-0.0037037037037037034</v>
      </c>
      <c r="R26" s="24">
        <f t="shared" si="3"/>
        <v>0.6421296296296297</v>
      </c>
      <c r="S26" s="24"/>
      <c r="T26" s="23"/>
      <c r="U26" s="24">
        <f t="shared" si="4"/>
        <v>0.6421296296296297</v>
      </c>
      <c r="V26" s="23" t="s">
        <v>5</v>
      </c>
      <c r="W26" s="23"/>
    </row>
    <row r="27" spans="2:23" s="22" customFormat="1" ht="20.25" customHeight="1">
      <c r="B27" s="23" t="s">
        <v>25</v>
      </c>
      <c r="C27" s="23">
        <v>304</v>
      </c>
      <c r="D27" s="22" t="s">
        <v>173</v>
      </c>
      <c r="F27" s="23" t="s">
        <v>101</v>
      </c>
      <c r="G27" s="22" t="s">
        <v>126</v>
      </c>
      <c r="H27" s="31">
        <v>2</v>
      </c>
      <c r="I27" s="31">
        <v>3</v>
      </c>
      <c r="J27" s="31">
        <v>3</v>
      </c>
      <c r="K27" s="31">
        <v>1</v>
      </c>
      <c r="L27" s="31">
        <v>2</v>
      </c>
      <c r="M27" s="31">
        <v>2</v>
      </c>
      <c r="N27" s="31">
        <v>2</v>
      </c>
      <c r="O27" s="31">
        <v>1</v>
      </c>
      <c r="P27" s="40">
        <f t="shared" si="1"/>
        <v>16</v>
      </c>
      <c r="Q27" s="33">
        <f t="shared" si="2"/>
        <v>-0.002546296296296296</v>
      </c>
      <c r="R27" s="24">
        <f t="shared" si="3"/>
        <v>0.643287037037037</v>
      </c>
      <c r="S27" s="24"/>
      <c r="T27" s="23"/>
      <c r="U27" s="24">
        <f t="shared" si="4"/>
        <v>0.643287037037037</v>
      </c>
      <c r="V27" s="23" t="s">
        <v>5</v>
      </c>
      <c r="W27" s="23"/>
    </row>
    <row r="28" spans="2:23" s="22" customFormat="1" ht="20.25" customHeight="1">
      <c r="B28" s="23" t="s">
        <v>26</v>
      </c>
      <c r="C28" s="23">
        <v>312</v>
      </c>
      <c r="D28" s="22" t="s">
        <v>215</v>
      </c>
      <c r="F28" s="23" t="s">
        <v>216</v>
      </c>
      <c r="G28" s="22" t="s">
        <v>140</v>
      </c>
      <c r="H28" s="31">
        <v>0</v>
      </c>
      <c r="I28" s="31">
        <v>2</v>
      </c>
      <c r="J28" s="31">
        <v>3</v>
      </c>
      <c r="K28" s="31">
        <v>1</v>
      </c>
      <c r="L28" s="31">
        <v>2</v>
      </c>
      <c r="M28" s="31">
        <v>2</v>
      </c>
      <c r="N28" s="31">
        <v>3</v>
      </c>
      <c r="O28" s="31">
        <v>0</v>
      </c>
      <c r="P28" s="40">
        <f t="shared" si="1"/>
        <v>13</v>
      </c>
      <c r="Q28" s="33">
        <f t="shared" si="2"/>
        <v>-0.0018518518518518517</v>
      </c>
      <c r="R28" s="24">
        <f t="shared" si="3"/>
        <v>0.6439814814814815</v>
      </c>
      <c r="S28" s="24"/>
      <c r="T28" s="23"/>
      <c r="U28" s="24">
        <f t="shared" si="4"/>
        <v>0.6439814814814815</v>
      </c>
      <c r="V28" s="23" t="s">
        <v>5</v>
      </c>
      <c r="W28" s="23"/>
    </row>
    <row r="29" spans="2:23" s="22" customFormat="1" ht="20.25" customHeight="1">
      <c r="B29" s="23" t="s">
        <v>111</v>
      </c>
      <c r="C29" s="23">
        <v>301</v>
      </c>
      <c r="D29" s="22" t="s">
        <v>167</v>
      </c>
      <c r="F29" s="23" t="s">
        <v>168</v>
      </c>
      <c r="G29" s="22" t="s">
        <v>81</v>
      </c>
      <c r="H29" s="31"/>
      <c r="I29" s="31"/>
      <c r="J29" s="31"/>
      <c r="K29" s="31"/>
      <c r="L29" s="31"/>
      <c r="M29" s="31"/>
      <c r="N29" s="31"/>
      <c r="O29" s="31"/>
      <c r="P29" s="40">
        <f t="shared" si="1"/>
        <v>0</v>
      </c>
      <c r="Q29" s="33">
        <f t="shared" si="2"/>
        <v>0.0011574074074074073</v>
      </c>
      <c r="R29" s="24">
        <f t="shared" si="3"/>
        <v>0.6469907407407408</v>
      </c>
      <c r="S29" s="24"/>
      <c r="T29" s="23"/>
      <c r="U29" s="24">
        <f t="shared" si="4"/>
        <v>0.6469907407407408</v>
      </c>
      <c r="V29" s="23" t="s">
        <v>5</v>
      </c>
      <c r="W29" s="23"/>
    </row>
    <row r="30" spans="8:18" ht="20.25" customHeight="1">
      <c r="H30" s="8"/>
      <c r="I30" s="8"/>
      <c r="J30" s="8"/>
      <c r="K30" s="8"/>
      <c r="L30" s="8"/>
      <c r="M30" s="8"/>
      <c r="N30" s="8"/>
      <c r="O30" s="8"/>
      <c r="R30" s="2"/>
    </row>
    <row r="31" spans="8:18" ht="20.25" customHeight="1">
      <c r="H31" s="8"/>
      <c r="I31" s="8"/>
      <c r="J31" s="8"/>
      <c r="K31" s="8"/>
      <c r="L31" s="8"/>
      <c r="M31" s="8"/>
      <c r="N31" s="8"/>
      <c r="O31" s="8"/>
      <c r="R31" s="2"/>
    </row>
    <row r="32" spans="8:18" ht="20.25" customHeight="1">
      <c r="H32" s="8"/>
      <c r="I32" s="8"/>
      <c r="J32" s="8"/>
      <c r="K32" s="8"/>
      <c r="L32" s="8"/>
      <c r="M32" s="8"/>
      <c r="N32" s="8"/>
      <c r="O32" s="8"/>
      <c r="R32" s="2"/>
    </row>
    <row r="33" spans="8:18" ht="20.25" customHeight="1">
      <c r="H33" s="8"/>
      <c r="I33" s="8"/>
      <c r="J33" s="8"/>
      <c r="K33" s="8"/>
      <c r="L33" s="8"/>
      <c r="M33" s="8"/>
      <c r="N33" s="8"/>
      <c r="O33" s="8"/>
      <c r="R33" s="2"/>
    </row>
    <row r="34" spans="8:18" ht="20.25" customHeight="1">
      <c r="H34" s="8"/>
      <c r="I34" s="8"/>
      <c r="J34" s="8"/>
      <c r="K34" s="8"/>
      <c r="L34" s="8"/>
      <c r="M34" s="8"/>
      <c r="N34" s="8"/>
      <c r="O34" s="8"/>
      <c r="R34" s="2"/>
    </row>
    <row r="35" spans="8:18" ht="20.25" customHeight="1">
      <c r="H35" s="8"/>
      <c r="I35" s="8"/>
      <c r="J35" s="8"/>
      <c r="K35" s="8"/>
      <c r="L35" s="8"/>
      <c r="M35" s="8"/>
      <c r="N35" s="8"/>
      <c r="O35" s="8"/>
      <c r="R35" s="2"/>
    </row>
    <row r="36" spans="8:18" ht="20.25" customHeight="1">
      <c r="H36" s="8"/>
      <c r="I36" s="8"/>
      <c r="J36" s="8"/>
      <c r="K36" s="8"/>
      <c r="L36" s="8"/>
      <c r="M36" s="8"/>
      <c r="N36" s="8"/>
      <c r="O36" s="8"/>
      <c r="R36" s="2"/>
    </row>
    <row r="37" spans="8:18" ht="20.25" customHeight="1">
      <c r="H37" s="8"/>
      <c r="I37" s="8"/>
      <c r="J37" s="8"/>
      <c r="K37" s="8"/>
      <c r="L37" s="8"/>
      <c r="M37" s="8"/>
      <c r="N37" s="8"/>
      <c r="O37" s="8"/>
      <c r="R37" s="2"/>
    </row>
    <row r="38" spans="8:18" ht="20.25" customHeight="1">
      <c r="H38" s="8"/>
      <c r="I38" s="8"/>
      <c r="J38" s="8"/>
      <c r="K38" s="8"/>
      <c r="L38" s="8"/>
      <c r="M38" s="8"/>
      <c r="N38" s="8"/>
      <c r="O38" s="8"/>
      <c r="R38" s="2"/>
    </row>
    <row r="39" spans="8:18" ht="20.25" customHeight="1">
      <c r="H39" s="8"/>
      <c r="I39" s="8"/>
      <c r="J39" s="8"/>
      <c r="K39" s="8"/>
      <c r="L39" s="8"/>
      <c r="M39" s="8"/>
      <c r="N39" s="8"/>
      <c r="O39" s="8"/>
      <c r="R39" s="2"/>
    </row>
    <row r="40" spans="8:18" ht="20.25" customHeight="1">
      <c r="H40" s="8"/>
      <c r="I40" s="8"/>
      <c r="J40" s="8"/>
      <c r="K40" s="8"/>
      <c r="L40" s="8"/>
      <c r="M40" s="8"/>
      <c r="N40" s="8"/>
      <c r="O40" s="8"/>
      <c r="R40" s="2"/>
    </row>
    <row r="41" spans="8:18" ht="20.25" customHeight="1">
      <c r="H41" s="8"/>
      <c r="I41" s="8"/>
      <c r="J41" s="8"/>
      <c r="K41" s="8"/>
      <c r="L41" s="8"/>
      <c r="M41" s="8"/>
      <c r="N41" s="8"/>
      <c r="O41" s="8"/>
      <c r="R41" s="2"/>
    </row>
    <row r="42" spans="8:18" ht="20.25" customHeight="1">
      <c r="H42" s="8"/>
      <c r="I42" s="8"/>
      <c r="J42" s="8"/>
      <c r="K42" s="8"/>
      <c r="L42" s="8"/>
      <c r="M42" s="8"/>
      <c r="N42" s="8"/>
      <c r="O42" s="8"/>
      <c r="R42" s="2"/>
    </row>
    <row r="43" spans="8:18" ht="20.25" customHeight="1">
      <c r="H43" s="8"/>
      <c r="I43" s="8"/>
      <c r="J43" s="8"/>
      <c r="K43" s="8"/>
      <c r="L43" s="8"/>
      <c r="M43" s="8"/>
      <c r="N43" s="8"/>
      <c r="O43" s="8"/>
      <c r="R43" s="2"/>
    </row>
    <row r="44" spans="8:18" ht="20.25" customHeight="1">
      <c r="H44" s="8"/>
      <c r="I44" s="8"/>
      <c r="J44" s="8"/>
      <c r="K44" s="8"/>
      <c r="L44" s="8"/>
      <c r="M44" s="8"/>
      <c r="N44" s="8"/>
      <c r="O44" s="8"/>
      <c r="R44" s="2"/>
    </row>
    <row r="45" spans="8:18" ht="20.25" customHeight="1">
      <c r="H45" s="8"/>
      <c r="I45" s="8"/>
      <c r="J45" s="8"/>
      <c r="K45" s="8"/>
      <c r="L45" s="8"/>
      <c r="M45" s="8"/>
      <c r="N45" s="8"/>
      <c r="O45" s="8"/>
      <c r="R45" s="2"/>
    </row>
    <row r="46" spans="8:18" ht="20.25" customHeight="1">
      <c r="H46" s="8"/>
      <c r="I46" s="8"/>
      <c r="J46" s="8"/>
      <c r="K46" s="8"/>
      <c r="L46" s="8"/>
      <c r="M46" s="8"/>
      <c r="N46" s="8"/>
      <c r="O46" s="8"/>
      <c r="R46" s="2"/>
    </row>
    <row r="47" spans="8:18" ht="20.25" customHeight="1">
      <c r="H47" s="8"/>
      <c r="I47" s="8"/>
      <c r="J47" s="8"/>
      <c r="K47" s="8"/>
      <c r="L47" s="8"/>
      <c r="M47" s="8"/>
      <c r="N47" s="8"/>
      <c r="O47" s="8"/>
      <c r="R47" s="2"/>
    </row>
    <row r="48" spans="8:18" ht="20.25" customHeight="1">
      <c r="H48" s="8"/>
      <c r="I48" s="8"/>
      <c r="J48" s="8"/>
      <c r="K48" s="8"/>
      <c r="L48" s="8"/>
      <c r="M48" s="8"/>
      <c r="N48" s="8"/>
      <c r="O48" s="8"/>
      <c r="R48" s="2"/>
    </row>
    <row r="49" spans="8:18" ht="20.25" customHeight="1">
      <c r="H49" s="8"/>
      <c r="I49" s="8"/>
      <c r="J49" s="8"/>
      <c r="K49" s="8"/>
      <c r="L49" s="8"/>
      <c r="M49" s="8"/>
      <c r="N49" s="8"/>
      <c r="O49" s="8"/>
      <c r="R49" s="2"/>
    </row>
    <row r="50" spans="8:18" ht="20.25" customHeight="1">
      <c r="H50" s="8"/>
      <c r="I50" s="8"/>
      <c r="J50" s="8"/>
      <c r="K50" s="8"/>
      <c r="L50" s="8"/>
      <c r="M50" s="8"/>
      <c r="N50" s="8"/>
      <c r="O50" s="8"/>
      <c r="R50" s="2"/>
    </row>
    <row r="51" spans="8:18" ht="20.25" customHeight="1">
      <c r="H51" s="8"/>
      <c r="I51" s="8"/>
      <c r="J51" s="8"/>
      <c r="K51" s="8"/>
      <c r="L51" s="8"/>
      <c r="M51" s="8"/>
      <c r="N51" s="8"/>
      <c r="O51" s="8"/>
      <c r="R51" s="2"/>
    </row>
    <row r="52" spans="8:18" ht="20.25" customHeight="1">
      <c r="H52" s="8"/>
      <c r="I52" s="8"/>
      <c r="J52" s="8"/>
      <c r="K52" s="8"/>
      <c r="L52" s="8"/>
      <c r="M52" s="8"/>
      <c r="N52" s="8"/>
      <c r="O52" s="8"/>
      <c r="R52" s="2"/>
    </row>
    <row r="53" spans="8:18" ht="20.25" customHeight="1">
      <c r="H53" s="8"/>
      <c r="I53" s="8"/>
      <c r="J53" s="8"/>
      <c r="K53" s="8"/>
      <c r="L53" s="8"/>
      <c r="M53" s="8"/>
      <c r="N53" s="8"/>
      <c r="O53" s="8"/>
      <c r="R53" s="2"/>
    </row>
    <row r="54" spans="8:18" ht="20.25" customHeight="1">
      <c r="H54" s="8"/>
      <c r="I54" s="8"/>
      <c r="J54" s="8"/>
      <c r="K54" s="8"/>
      <c r="L54" s="8"/>
      <c r="M54" s="8"/>
      <c r="N54" s="8"/>
      <c r="O54" s="8"/>
      <c r="R54" s="2"/>
    </row>
    <row r="55" spans="8:18" ht="20.25" customHeight="1">
      <c r="H55" s="8"/>
      <c r="I55" s="8"/>
      <c r="J55" s="8"/>
      <c r="K55" s="8"/>
      <c r="L55" s="8"/>
      <c r="M55" s="8"/>
      <c r="N55" s="8"/>
      <c r="O55" s="8"/>
      <c r="R55" s="2"/>
    </row>
    <row r="56" spans="8:18" ht="20.25" customHeight="1">
      <c r="H56" s="8"/>
      <c r="I56" s="8"/>
      <c r="J56" s="8"/>
      <c r="K56" s="8"/>
      <c r="L56" s="8"/>
      <c r="M56" s="8"/>
      <c r="N56" s="8"/>
      <c r="O56" s="8"/>
      <c r="R56" s="2"/>
    </row>
    <row r="57" spans="8:18" ht="20.25" customHeight="1">
      <c r="H57" s="8"/>
      <c r="I57" s="8"/>
      <c r="J57" s="8"/>
      <c r="K57" s="8"/>
      <c r="L57" s="8"/>
      <c r="M57" s="8"/>
      <c r="N57" s="8"/>
      <c r="O57" s="8"/>
      <c r="R57" s="2"/>
    </row>
    <row r="58" spans="8:18" ht="20.25" customHeight="1">
      <c r="H58" s="8"/>
      <c r="I58" s="8"/>
      <c r="J58" s="8"/>
      <c r="K58" s="8"/>
      <c r="L58" s="8"/>
      <c r="M58" s="8"/>
      <c r="N58" s="8"/>
      <c r="O58" s="8"/>
      <c r="R58" s="2"/>
    </row>
    <row r="59" spans="8:18" ht="20.25" customHeight="1">
      <c r="H59" s="8"/>
      <c r="I59" s="8"/>
      <c r="J59" s="8"/>
      <c r="K59" s="8"/>
      <c r="L59" s="8"/>
      <c r="M59" s="8"/>
      <c r="N59" s="8"/>
      <c r="O59" s="8"/>
      <c r="R59" s="2"/>
    </row>
    <row r="60" spans="8:18" ht="20.25" customHeight="1">
      <c r="H60" s="8"/>
      <c r="I60" s="8"/>
      <c r="J60" s="8"/>
      <c r="K60" s="8"/>
      <c r="L60" s="8"/>
      <c r="M60" s="8"/>
      <c r="N60" s="8"/>
      <c r="O60" s="8"/>
      <c r="R60" s="2"/>
    </row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view="pageBreakPreview" zoomScale="70" zoomScaleSheetLayoutView="70" zoomScalePageLayoutView="0" workbookViewId="0" topLeftCell="A1">
      <pane xSplit="5" ySplit="10" topLeftCell="F1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U13" sqref="U13"/>
    </sheetView>
  </sheetViews>
  <sheetFormatPr defaultColWidth="11.421875" defaultRowHeight="12.75" outlineLevelCol="1"/>
  <cols>
    <col min="1" max="1" width="9.00390625" style="0" hidden="1" customWidth="1"/>
    <col min="2" max="2" width="10.57421875" style="0" hidden="1" customWidth="1"/>
    <col min="3" max="3" width="7.28125" style="0" hidden="1" customWidth="1"/>
    <col min="4" max="4" width="9.28125" style="0" customWidth="1"/>
    <col min="5" max="5" width="10.140625" style="0" customWidth="1"/>
    <col min="6" max="6" width="29.140625" style="0" bestFit="1" customWidth="1"/>
    <col min="7" max="7" width="10.140625" style="0" customWidth="1"/>
    <col min="8" max="8" width="17.28125" style="4" customWidth="1"/>
    <col min="9" max="9" width="42.7109375" style="0" bestFit="1" customWidth="1"/>
    <col min="10" max="17" width="6.00390625" style="4" hidden="1" customWidth="1" outlineLevel="1"/>
    <col min="18" max="18" width="9.140625" style="4" hidden="1" customWidth="1" outlineLevel="1" collapsed="1"/>
    <col min="19" max="19" width="12.8515625" style="4" hidden="1" customWidth="1" outlineLevel="1"/>
    <col min="20" max="20" width="12.7109375" style="0" hidden="1" customWidth="1" outlineLevel="1"/>
    <col min="21" max="21" width="14.28125" style="0" customWidth="1" collapsed="1"/>
    <col min="22" max="22" width="11.00390625" style="4" customWidth="1" collapsed="1"/>
    <col min="23" max="23" width="15.421875" style="4" customWidth="1"/>
    <col min="24" max="24" width="13.7109375" style="4" bestFit="1" customWidth="1"/>
    <col min="25" max="25" width="11.421875" style="4" customWidth="1"/>
  </cols>
  <sheetData>
    <row r="1" spans="4:25" s="9" customFormat="1" ht="20.25">
      <c r="D1" s="10"/>
      <c r="E1" s="11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W1" s="10"/>
      <c r="X1" s="20">
        <v>0.00023148148148148146</v>
      </c>
      <c r="Y1" s="11"/>
    </row>
    <row r="2" spans="5:25" s="9" customFormat="1" ht="18.75">
      <c r="E2" s="12"/>
      <c r="G2" s="13"/>
      <c r="H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12"/>
      <c r="Y2" s="12"/>
    </row>
    <row r="3" spans="5:25" s="9" customFormat="1" ht="18.75">
      <c r="E3" s="12"/>
      <c r="G3" s="13"/>
      <c r="H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X3" s="12"/>
      <c r="Y3" s="12"/>
    </row>
    <row r="4" spans="5:25" s="9" customFormat="1" ht="18.75">
      <c r="E4" s="12"/>
      <c r="G4" s="14"/>
      <c r="H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X4" s="12"/>
      <c r="Y4" s="12"/>
    </row>
    <row r="5" spans="5:25" s="9" customFormat="1" ht="18.75">
      <c r="E5" s="12"/>
      <c r="G5" s="15"/>
      <c r="H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X5" s="12"/>
      <c r="Y5" s="12"/>
    </row>
    <row r="6" spans="5:25" s="9" customFormat="1" ht="18.75">
      <c r="E6" s="12"/>
      <c r="G6" s="15"/>
      <c r="H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X6" s="12"/>
      <c r="Y6" s="12"/>
    </row>
    <row r="7" spans="5:25" s="9" customFormat="1" ht="18.75">
      <c r="E7" s="12"/>
      <c r="G7" s="13" t="s">
        <v>35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X7" s="12"/>
      <c r="Y7" s="12"/>
    </row>
    <row r="8" spans="5:25" s="9" customFormat="1" ht="13.5" thickBot="1">
      <c r="E8" s="12"/>
      <c r="H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1"/>
      <c r="X8" s="12"/>
      <c r="Y8" s="12"/>
    </row>
    <row r="9" spans="5:25" s="9" customFormat="1" ht="15.75">
      <c r="E9" s="12"/>
      <c r="H9" s="12"/>
      <c r="J9" s="12"/>
      <c r="K9" s="12"/>
      <c r="L9" s="12"/>
      <c r="M9" s="12"/>
      <c r="N9" s="12"/>
      <c r="O9" s="12"/>
      <c r="P9" s="12"/>
      <c r="Q9" s="12"/>
      <c r="R9" s="12"/>
      <c r="S9" s="42" t="s">
        <v>96</v>
      </c>
      <c r="T9" s="43">
        <v>0.65625</v>
      </c>
      <c r="U9" s="12"/>
      <c r="V9" s="12"/>
      <c r="X9" s="12"/>
      <c r="Y9" s="12"/>
    </row>
    <row r="10" spans="3:26" s="3" customFormat="1" ht="19.5" customHeight="1" thickBot="1">
      <c r="C10" s="50" t="s">
        <v>7</v>
      </c>
      <c r="D10" s="5" t="s">
        <v>8</v>
      </c>
      <c r="E10" s="5" t="s">
        <v>9</v>
      </c>
      <c r="F10" s="5" t="s">
        <v>10</v>
      </c>
      <c r="G10" s="5" t="s">
        <v>45</v>
      </c>
      <c r="H10" s="5" t="s">
        <v>11</v>
      </c>
      <c r="I10" s="5" t="s">
        <v>12</v>
      </c>
      <c r="J10" s="5" t="s">
        <v>88</v>
      </c>
      <c r="K10" s="5" t="s">
        <v>89</v>
      </c>
      <c r="L10" s="5" t="s">
        <v>90</v>
      </c>
      <c r="M10" s="5" t="s">
        <v>91</v>
      </c>
      <c r="N10" s="5" t="s">
        <v>92</v>
      </c>
      <c r="O10" s="5" t="s">
        <v>93</v>
      </c>
      <c r="P10" s="5" t="s">
        <v>94</v>
      </c>
      <c r="Q10" s="5" t="s">
        <v>95</v>
      </c>
      <c r="R10" s="39" t="s">
        <v>87</v>
      </c>
      <c r="S10" s="5" t="s">
        <v>97</v>
      </c>
      <c r="T10" s="5" t="s">
        <v>98</v>
      </c>
      <c r="U10" s="5" t="s">
        <v>4</v>
      </c>
      <c r="V10" s="5" t="s">
        <v>3</v>
      </c>
      <c r="W10" s="5" t="s">
        <v>2</v>
      </c>
      <c r="X10" s="5" t="s">
        <v>0</v>
      </c>
      <c r="Y10" s="7" t="s">
        <v>1</v>
      </c>
      <c r="Z10" s="7"/>
    </row>
    <row r="11" spans="2:27" s="17" customFormat="1" ht="19.5" customHeight="1" thickBot="1">
      <c r="B11" s="16"/>
      <c r="C11" s="60"/>
      <c r="D11" s="58" t="str">
        <f>CONCATENATE($G$7," - weiblich")</f>
        <v>Ergebnisliste: U17 XC - weiblich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7"/>
      <c r="Q11" s="41">
        <v>24</v>
      </c>
      <c r="R11" s="38"/>
      <c r="S11" s="18"/>
      <c r="T11" s="18"/>
      <c r="U11" s="18"/>
      <c r="V11" s="18"/>
      <c r="W11" s="18"/>
      <c r="X11" s="18" t="s">
        <v>5</v>
      </c>
      <c r="Y11" s="18"/>
      <c r="Z11" s="19"/>
      <c r="AA11" s="19"/>
    </row>
    <row r="12" spans="1:25" s="22" customFormat="1" ht="20.25" customHeight="1">
      <c r="A12" s="52">
        <v>332</v>
      </c>
      <c r="B12" s="53">
        <v>0.032322569444659166</v>
      </c>
      <c r="C12" s="52">
        <v>2</v>
      </c>
      <c r="D12" s="23" t="s">
        <v>17</v>
      </c>
      <c r="E12" s="23">
        <v>332</v>
      </c>
      <c r="F12" s="22" t="s">
        <v>110</v>
      </c>
      <c r="H12" s="23" t="s">
        <v>16</v>
      </c>
      <c r="I12" s="22" t="s">
        <v>76</v>
      </c>
      <c r="J12" s="31">
        <v>3</v>
      </c>
      <c r="K12" s="31">
        <v>3</v>
      </c>
      <c r="L12" s="31">
        <v>3</v>
      </c>
      <c r="M12" s="31">
        <v>3</v>
      </c>
      <c r="N12" s="31">
        <v>3</v>
      </c>
      <c r="O12" s="31">
        <v>3</v>
      </c>
      <c r="P12" s="31">
        <v>3</v>
      </c>
      <c r="Q12" s="31">
        <v>1</v>
      </c>
      <c r="R12" s="40">
        <f>SUM(J12:Q12)</f>
        <v>22</v>
      </c>
      <c r="S12" s="33">
        <f>($R$16-R12)*$X$1</f>
        <v>0.0004629629629629629</v>
      </c>
      <c r="T12" s="24">
        <f>$T$9+S12</f>
        <v>0.656712962962963</v>
      </c>
      <c r="U12" s="24">
        <v>0.032322569444659166</v>
      </c>
      <c r="V12" s="23">
        <v>4</v>
      </c>
      <c r="W12" s="24">
        <f>T12+U12</f>
        <v>0.6890355324076222</v>
      </c>
      <c r="X12" s="23"/>
      <c r="Y12" s="23" t="s">
        <v>5</v>
      </c>
    </row>
    <row r="13" spans="1:25" s="22" customFormat="1" ht="20.25" customHeight="1">
      <c r="A13" s="52">
        <v>331</v>
      </c>
      <c r="B13" s="53">
        <v>0.04017442129406845</v>
      </c>
      <c r="C13" s="52">
        <v>13</v>
      </c>
      <c r="D13" s="23" t="s">
        <v>18</v>
      </c>
      <c r="E13" s="23">
        <v>331</v>
      </c>
      <c r="F13" s="22" t="s">
        <v>106</v>
      </c>
      <c r="H13" s="23" t="s">
        <v>107</v>
      </c>
      <c r="I13" s="22" t="s">
        <v>140</v>
      </c>
      <c r="J13" s="31">
        <v>3</v>
      </c>
      <c r="K13" s="31">
        <v>3</v>
      </c>
      <c r="L13" s="31">
        <v>3</v>
      </c>
      <c r="M13" s="31">
        <v>1</v>
      </c>
      <c r="N13" s="31">
        <v>3</v>
      </c>
      <c r="O13" s="31">
        <v>3</v>
      </c>
      <c r="P13" s="31">
        <v>3</v>
      </c>
      <c r="Q13" s="31">
        <v>0</v>
      </c>
      <c r="R13" s="40">
        <f>SUM(J13:Q13)</f>
        <v>19</v>
      </c>
      <c r="S13" s="33">
        <f>($R$16-R13)*$X$1</f>
        <v>0.0011574074074074073</v>
      </c>
      <c r="T13" s="24">
        <f>$T$9+S13</f>
        <v>0.6574074074074074</v>
      </c>
      <c r="U13" s="24">
        <v>0.04017442129406845</v>
      </c>
      <c r="V13" s="23">
        <v>4</v>
      </c>
      <c r="W13" s="24">
        <f>T13+U13</f>
        <v>0.6975818287014759</v>
      </c>
      <c r="X13" s="23"/>
      <c r="Y13" s="23" t="s">
        <v>5</v>
      </c>
    </row>
    <row r="14" spans="1:25" s="22" customFormat="1" ht="20.25" customHeight="1">
      <c r="A14" s="52">
        <v>334</v>
      </c>
      <c r="B14" s="53">
        <v>0.03306064815114951</v>
      </c>
      <c r="C14" s="52">
        <v>3</v>
      </c>
      <c r="D14" s="23" t="s">
        <v>19</v>
      </c>
      <c r="E14" s="23">
        <v>334</v>
      </c>
      <c r="F14" s="22" t="s">
        <v>180</v>
      </c>
      <c r="H14" s="23" t="s">
        <v>181</v>
      </c>
      <c r="I14" s="22" t="s">
        <v>126</v>
      </c>
      <c r="J14" s="31">
        <v>2</v>
      </c>
      <c r="K14" s="31">
        <v>3</v>
      </c>
      <c r="L14" s="31">
        <v>2</v>
      </c>
      <c r="M14" s="31">
        <v>3</v>
      </c>
      <c r="N14" s="31">
        <v>2</v>
      </c>
      <c r="O14" s="31">
        <v>2</v>
      </c>
      <c r="P14" s="31">
        <v>3</v>
      </c>
      <c r="Q14" s="31">
        <v>1</v>
      </c>
      <c r="R14" s="40">
        <f>SUM(J14:Q14)</f>
        <v>18</v>
      </c>
      <c r="S14" s="49">
        <f>($R$16-R14)*$X$1</f>
        <v>0.0013888888888888887</v>
      </c>
      <c r="T14" s="24">
        <f>$T$9+S14</f>
        <v>0.6576388888888889</v>
      </c>
      <c r="U14" s="24">
        <v>0.03306064815114951</v>
      </c>
      <c r="V14" s="23">
        <v>3</v>
      </c>
      <c r="W14" s="24">
        <f>T14+U14</f>
        <v>0.6906995370400384</v>
      </c>
      <c r="X14" s="23"/>
      <c r="Y14" s="23" t="s">
        <v>5</v>
      </c>
    </row>
    <row r="15" spans="1:25" s="22" customFormat="1" ht="20.25" customHeight="1" thickBot="1">
      <c r="A15" s="52"/>
      <c r="B15" s="53"/>
      <c r="C15" s="52"/>
      <c r="D15" s="23" t="s">
        <v>34</v>
      </c>
      <c r="E15" s="23">
        <v>333</v>
      </c>
      <c r="F15" s="22" t="s">
        <v>178</v>
      </c>
      <c r="H15" s="23" t="s">
        <v>179</v>
      </c>
      <c r="I15" s="22" t="s">
        <v>126</v>
      </c>
      <c r="J15" s="31">
        <v>3</v>
      </c>
      <c r="K15" s="31">
        <v>1</v>
      </c>
      <c r="L15" s="31">
        <v>2</v>
      </c>
      <c r="M15" s="31">
        <v>1</v>
      </c>
      <c r="N15" s="31">
        <v>2</v>
      </c>
      <c r="O15" s="31">
        <v>3</v>
      </c>
      <c r="P15" s="31">
        <v>3</v>
      </c>
      <c r="Q15" s="31">
        <v>1</v>
      </c>
      <c r="R15" s="40">
        <f>SUM(J15:Q15)</f>
        <v>16</v>
      </c>
      <c r="S15" s="49">
        <f>($R$16-R15)*$X$1</f>
        <v>0.0018518518518518517</v>
      </c>
      <c r="T15" s="24">
        <f>$T$9+S15</f>
        <v>0.6581018518518519</v>
      </c>
      <c r="U15" s="24"/>
      <c r="V15" s="23"/>
      <c r="W15" s="24">
        <f>T15+U15</f>
        <v>0.6581018518518519</v>
      </c>
      <c r="X15" s="23"/>
      <c r="Y15" s="23" t="s">
        <v>5</v>
      </c>
    </row>
    <row r="16" spans="1:28" s="17" customFormat="1" ht="19.5" customHeight="1" thickBot="1">
      <c r="A16" s="51"/>
      <c r="B16" s="51"/>
      <c r="C16" s="16"/>
      <c r="D16" s="58" t="str">
        <f>CONCATENATE($G$7," - männlich")</f>
        <v>Ergebnisliste: U17 XC - männlich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7"/>
      <c r="R16" s="41">
        <v>24</v>
      </c>
      <c r="S16" s="38"/>
      <c r="T16" s="18"/>
      <c r="U16" s="18"/>
      <c r="V16" s="18"/>
      <c r="W16" s="18"/>
      <c r="X16" s="18"/>
      <c r="Y16" s="18" t="s">
        <v>5</v>
      </c>
      <c r="Z16" s="18"/>
      <c r="AA16" s="19"/>
      <c r="AB16" s="19"/>
    </row>
    <row r="17" spans="1:25" s="22" customFormat="1" ht="20.25" customHeight="1">
      <c r="A17" s="52">
        <v>306</v>
      </c>
      <c r="B17" s="53">
        <v>0.03200543981802184</v>
      </c>
      <c r="C17" s="52">
        <v>1</v>
      </c>
      <c r="D17" s="23" t="s">
        <v>17</v>
      </c>
      <c r="E17" s="23">
        <v>306</v>
      </c>
      <c r="F17" s="22" t="s">
        <v>108</v>
      </c>
      <c r="H17" s="23" t="s">
        <v>109</v>
      </c>
      <c r="I17" s="22" t="s">
        <v>126</v>
      </c>
      <c r="J17" s="31">
        <v>3</v>
      </c>
      <c r="K17" s="31">
        <v>3</v>
      </c>
      <c r="L17" s="31">
        <v>3</v>
      </c>
      <c r="M17" s="31">
        <v>3</v>
      </c>
      <c r="N17" s="31">
        <v>3</v>
      </c>
      <c r="O17" s="31">
        <v>3</v>
      </c>
      <c r="P17" s="31">
        <v>3</v>
      </c>
      <c r="Q17" s="31">
        <v>2</v>
      </c>
      <c r="R17" s="31">
        <f aca="true" t="shared" si="0" ref="R17:R26">SUM(J17:Q17)</f>
        <v>23</v>
      </c>
      <c r="S17" s="33">
        <f aca="true" t="shared" si="1" ref="S17:S26">($R$16-R17)*$X$1</f>
        <v>0.00023148148148148146</v>
      </c>
      <c r="T17" s="24">
        <f aca="true" t="shared" si="2" ref="T17:T26">$T$9+S17</f>
        <v>0.6564814814814814</v>
      </c>
      <c r="U17" s="24">
        <v>0.03200543981802184</v>
      </c>
      <c r="V17" s="23">
        <v>5</v>
      </c>
      <c r="W17" s="24">
        <f aca="true" t="shared" si="3" ref="W17:W27">T17+U17</f>
        <v>0.6884869212995033</v>
      </c>
      <c r="X17" s="23" t="s">
        <v>5</v>
      </c>
      <c r="Y17" s="23"/>
    </row>
    <row r="18" spans="1:25" s="22" customFormat="1" ht="20.25" customHeight="1">
      <c r="A18" s="52">
        <v>302</v>
      </c>
      <c r="B18" s="53">
        <v>0.03354884259169921</v>
      </c>
      <c r="C18" s="52">
        <v>4</v>
      </c>
      <c r="D18" s="23" t="s">
        <v>18</v>
      </c>
      <c r="E18" s="23">
        <v>302</v>
      </c>
      <c r="F18" s="22" t="s">
        <v>169</v>
      </c>
      <c r="H18" s="23" t="s">
        <v>170</v>
      </c>
      <c r="I18" s="22" t="s">
        <v>171</v>
      </c>
      <c r="J18" s="31">
        <v>3</v>
      </c>
      <c r="K18" s="31">
        <v>3</v>
      </c>
      <c r="L18" s="31">
        <v>3</v>
      </c>
      <c r="M18" s="31">
        <v>3</v>
      </c>
      <c r="N18" s="31">
        <v>3</v>
      </c>
      <c r="O18" s="31">
        <v>3</v>
      </c>
      <c r="P18" s="31">
        <v>3</v>
      </c>
      <c r="Q18" s="31">
        <v>2</v>
      </c>
      <c r="R18" s="31">
        <f t="shared" si="0"/>
        <v>23</v>
      </c>
      <c r="S18" s="33">
        <f t="shared" si="1"/>
        <v>0.00023148148148148146</v>
      </c>
      <c r="T18" s="24">
        <f t="shared" si="2"/>
        <v>0.6564814814814814</v>
      </c>
      <c r="U18" s="24">
        <v>0.03354884259169921</v>
      </c>
      <c r="V18" s="23">
        <v>5</v>
      </c>
      <c r="W18" s="24">
        <f t="shared" si="3"/>
        <v>0.6900303240731807</v>
      </c>
      <c r="X18" s="23" t="s">
        <v>5</v>
      </c>
      <c r="Y18" s="23"/>
    </row>
    <row r="19" spans="1:25" s="22" customFormat="1" ht="20.25" customHeight="1">
      <c r="A19" s="52">
        <v>310</v>
      </c>
      <c r="B19" s="53">
        <v>0.03374004629586125</v>
      </c>
      <c r="C19" s="52">
        <v>5</v>
      </c>
      <c r="D19" s="23" t="s">
        <v>19</v>
      </c>
      <c r="E19" s="23">
        <v>310</v>
      </c>
      <c r="F19" s="22" t="s">
        <v>190</v>
      </c>
      <c r="H19" s="23" t="s">
        <v>191</v>
      </c>
      <c r="I19" s="22" t="s">
        <v>192</v>
      </c>
      <c r="J19" s="31">
        <v>3</v>
      </c>
      <c r="K19" s="31">
        <v>3</v>
      </c>
      <c r="L19" s="31">
        <v>3</v>
      </c>
      <c r="M19" s="31">
        <v>3</v>
      </c>
      <c r="N19" s="31">
        <v>3</v>
      </c>
      <c r="O19" s="31">
        <v>3</v>
      </c>
      <c r="P19" s="31">
        <v>3</v>
      </c>
      <c r="Q19" s="31">
        <v>3</v>
      </c>
      <c r="R19" s="31">
        <f t="shared" si="0"/>
        <v>24</v>
      </c>
      <c r="S19" s="33">
        <f t="shared" si="1"/>
        <v>0</v>
      </c>
      <c r="T19" s="24">
        <f t="shared" si="2"/>
        <v>0.65625</v>
      </c>
      <c r="U19" s="24">
        <v>0.03374004629586125</v>
      </c>
      <c r="V19" s="23">
        <v>5</v>
      </c>
      <c r="W19" s="24">
        <f t="shared" si="3"/>
        <v>0.6899900462958612</v>
      </c>
      <c r="X19" s="23" t="s">
        <v>5</v>
      </c>
      <c r="Y19" s="23"/>
    </row>
    <row r="20" spans="1:28" s="17" customFormat="1" ht="20.25" customHeight="1">
      <c r="A20" s="52">
        <v>305</v>
      </c>
      <c r="B20" s="53">
        <v>0.034555324076791294</v>
      </c>
      <c r="C20" s="52">
        <v>7</v>
      </c>
      <c r="D20" s="23" t="s">
        <v>20</v>
      </c>
      <c r="E20" s="23">
        <v>305</v>
      </c>
      <c r="F20" s="22" t="s">
        <v>174</v>
      </c>
      <c r="G20" s="22"/>
      <c r="H20" s="23" t="s">
        <v>105</v>
      </c>
      <c r="I20" s="22" t="s">
        <v>126</v>
      </c>
      <c r="J20" s="31">
        <v>3</v>
      </c>
      <c r="K20" s="31">
        <v>3</v>
      </c>
      <c r="L20" s="31">
        <v>3</v>
      </c>
      <c r="M20" s="31">
        <v>3</v>
      </c>
      <c r="N20" s="31">
        <v>3</v>
      </c>
      <c r="O20" s="31">
        <v>2</v>
      </c>
      <c r="P20" s="31">
        <v>3</v>
      </c>
      <c r="Q20" s="31">
        <v>2</v>
      </c>
      <c r="R20" s="40">
        <f t="shared" si="0"/>
        <v>22</v>
      </c>
      <c r="S20" s="33">
        <f t="shared" si="1"/>
        <v>0.0004629629629629629</v>
      </c>
      <c r="T20" s="24">
        <f t="shared" si="2"/>
        <v>0.656712962962963</v>
      </c>
      <c r="U20" s="24">
        <v>0.034555324076791294</v>
      </c>
      <c r="V20" s="23">
        <v>5</v>
      </c>
      <c r="W20" s="24">
        <f t="shared" si="3"/>
        <v>0.6912682870397543</v>
      </c>
      <c r="X20" s="18" t="s">
        <v>5</v>
      </c>
      <c r="Y20" s="18"/>
      <c r="Z20" s="18"/>
      <c r="AA20" s="19"/>
      <c r="AB20" s="19"/>
    </row>
    <row r="21" spans="1:25" s="22" customFormat="1" ht="20.25" customHeight="1">
      <c r="A21" s="52">
        <v>311</v>
      </c>
      <c r="B21" s="53">
        <v>0.035033217594900634</v>
      </c>
      <c r="C21" s="52">
        <v>8</v>
      </c>
      <c r="D21" s="23" t="s">
        <v>21</v>
      </c>
      <c r="E21" s="23">
        <v>311</v>
      </c>
      <c r="F21" s="22" t="s">
        <v>80</v>
      </c>
      <c r="H21" s="23" t="s">
        <v>82</v>
      </c>
      <c r="I21" s="22" t="s">
        <v>193</v>
      </c>
      <c r="J21" s="31">
        <v>3</v>
      </c>
      <c r="K21" s="31">
        <v>3</v>
      </c>
      <c r="L21" s="31">
        <v>3</v>
      </c>
      <c r="M21" s="31">
        <v>1</v>
      </c>
      <c r="N21" s="31">
        <v>3</v>
      </c>
      <c r="O21" s="31">
        <v>3</v>
      </c>
      <c r="P21" s="31">
        <v>3</v>
      </c>
      <c r="Q21" s="31">
        <v>2</v>
      </c>
      <c r="R21" s="40">
        <f t="shared" si="0"/>
        <v>21</v>
      </c>
      <c r="S21" s="33">
        <f t="shared" si="1"/>
        <v>0.0006944444444444444</v>
      </c>
      <c r="T21" s="24">
        <f t="shared" si="2"/>
        <v>0.6569444444444444</v>
      </c>
      <c r="U21" s="24">
        <v>0.035033217594900634</v>
      </c>
      <c r="V21" s="23">
        <v>5</v>
      </c>
      <c r="W21" s="24">
        <f t="shared" si="3"/>
        <v>0.6919776620393451</v>
      </c>
      <c r="X21" s="23" t="s">
        <v>5</v>
      </c>
      <c r="Y21" s="23"/>
    </row>
    <row r="22" spans="1:25" s="22" customFormat="1" ht="20.25" customHeight="1">
      <c r="A22" s="52">
        <v>303</v>
      </c>
      <c r="B22" s="53">
        <v>0.03606261574168457</v>
      </c>
      <c r="C22" s="52">
        <v>11</v>
      </c>
      <c r="D22" s="23" t="s">
        <v>22</v>
      </c>
      <c r="E22" s="23">
        <v>303</v>
      </c>
      <c r="F22" s="22" t="s">
        <v>83</v>
      </c>
      <c r="H22" s="23" t="s">
        <v>84</v>
      </c>
      <c r="I22" s="22" t="s">
        <v>172</v>
      </c>
      <c r="J22" s="31">
        <v>3</v>
      </c>
      <c r="K22" s="31">
        <v>3</v>
      </c>
      <c r="L22" s="31">
        <v>3</v>
      </c>
      <c r="M22" s="31">
        <v>3</v>
      </c>
      <c r="N22" s="31">
        <v>3</v>
      </c>
      <c r="O22" s="31">
        <v>3</v>
      </c>
      <c r="P22" s="31">
        <v>3</v>
      </c>
      <c r="Q22" s="31">
        <v>2</v>
      </c>
      <c r="R22" s="40">
        <f t="shared" si="0"/>
        <v>23</v>
      </c>
      <c r="S22" s="33">
        <f t="shared" si="1"/>
        <v>0.00023148148148148146</v>
      </c>
      <c r="T22" s="24">
        <f t="shared" si="2"/>
        <v>0.6564814814814814</v>
      </c>
      <c r="U22" s="24">
        <v>0.03606261574168457</v>
      </c>
      <c r="V22" s="23">
        <v>5</v>
      </c>
      <c r="W22" s="24">
        <f t="shared" si="3"/>
        <v>0.692544097223166</v>
      </c>
      <c r="X22" s="23" t="s">
        <v>5</v>
      </c>
      <c r="Y22" s="23"/>
    </row>
    <row r="23" spans="1:25" s="22" customFormat="1" ht="20.25" customHeight="1">
      <c r="A23" s="52">
        <v>309</v>
      </c>
      <c r="B23" s="53">
        <v>0.03671886574011296</v>
      </c>
      <c r="C23" s="52">
        <v>12</v>
      </c>
      <c r="D23" s="23" t="s">
        <v>23</v>
      </c>
      <c r="E23" s="23">
        <v>309</v>
      </c>
      <c r="F23" s="22" t="s">
        <v>85</v>
      </c>
      <c r="H23" s="23" t="s">
        <v>86</v>
      </c>
      <c r="I23" s="22" t="s">
        <v>177</v>
      </c>
      <c r="J23" s="31">
        <v>3</v>
      </c>
      <c r="K23" s="31">
        <v>3</v>
      </c>
      <c r="L23" s="31">
        <v>3</v>
      </c>
      <c r="M23" s="31">
        <v>3</v>
      </c>
      <c r="N23" s="31">
        <v>2</v>
      </c>
      <c r="O23" s="31">
        <v>3</v>
      </c>
      <c r="P23" s="31">
        <v>3</v>
      </c>
      <c r="Q23" s="31">
        <v>1</v>
      </c>
      <c r="R23" s="40">
        <f t="shared" si="0"/>
        <v>21</v>
      </c>
      <c r="S23" s="33">
        <f t="shared" si="1"/>
        <v>0.0006944444444444444</v>
      </c>
      <c r="T23" s="24">
        <f t="shared" si="2"/>
        <v>0.6569444444444444</v>
      </c>
      <c r="U23" s="24">
        <v>0.03671886574011296</v>
      </c>
      <c r="V23" s="23">
        <v>5</v>
      </c>
      <c r="W23" s="24">
        <f t="shared" si="3"/>
        <v>0.6936633101845574</v>
      </c>
      <c r="X23" s="23" t="s">
        <v>5</v>
      </c>
      <c r="Y23" s="23"/>
    </row>
    <row r="24" spans="1:25" s="22" customFormat="1" ht="20.25" customHeight="1">
      <c r="A24" s="52">
        <v>308</v>
      </c>
      <c r="B24" s="53">
        <v>0.034411574073601514</v>
      </c>
      <c r="C24" s="52">
        <v>6</v>
      </c>
      <c r="D24" s="23" t="s">
        <v>24</v>
      </c>
      <c r="E24" s="23">
        <v>308</v>
      </c>
      <c r="F24" s="22" t="s">
        <v>175</v>
      </c>
      <c r="H24" s="23" t="s">
        <v>176</v>
      </c>
      <c r="J24" s="31">
        <v>3</v>
      </c>
      <c r="K24" s="31">
        <v>3</v>
      </c>
      <c r="L24" s="31">
        <v>3</v>
      </c>
      <c r="M24" s="31">
        <v>3</v>
      </c>
      <c r="N24" s="31">
        <v>3</v>
      </c>
      <c r="O24" s="31">
        <v>3</v>
      </c>
      <c r="P24" s="31">
        <v>3</v>
      </c>
      <c r="Q24" s="31">
        <v>1</v>
      </c>
      <c r="R24" s="40">
        <f t="shared" si="0"/>
        <v>22</v>
      </c>
      <c r="S24" s="33">
        <f t="shared" si="1"/>
        <v>0.0004629629629629629</v>
      </c>
      <c r="T24" s="24">
        <f t="shared" si="2"/>
        <v>0.656712962962963</v>
      </c>
      <c r="U24" s="24">
        <v>0.034411574073601514</v>
      </c>
      <c r="V24" s="23">
        <v>4</v>
      </c>
      <c r="W24" s="24">
        <f t="shared" si="3"/>
        <v>0.6911245370365645</v>
      </c>
      <c r="X24" s="23" t="s">
        <v>5</v>
      </c>
      <c r="Y24" s="23"/>
    </row>
    <row r="25" spans="1:25" s="22" customFormat="1" ht="20.25" customHeight="1">
      <c r="A25" s="52">
        <v>304</v>
      </c>
      <c r="B25" s="53">
        <v>0.0356454861102975</v>
      </c>
      <c r="C25" s="52">
        <v>10</v>
      </c>
      <c r="D25" s="23" t="s">
        <v>25</v>
      </c>
      <c r="E25" s="23">
        <v>304</v>
      </c>
      <c r="F25" s="22" t="s">
        <v>173</v>
      </c>
      <c r="H25" s="23" t="s">
        <v>101</v>
      </c>
      <c r="I25" s="22" t="s">
        <v>126</v>
      </c>
      <c r="J25" s="31">
        <v>2</v>
      </c>
      <c r="K25" s="31">
        <v>3</v>
      </c>
      <c r="L25" s="31">
        <v>3</v>
      </c>
      <c r="M25" s="31">
        <v>1</v>
      </c>
      <c r="N25" s="31">
        <v>2</v>
      </c>
      <c r="O25" s="31">
        <v>2</v>
      </c>
      <c r="P25" s="31">
        <v>2</v>
      </c>
      <c r="Q25" s="31">
        <v>1</v>
      </c>
      <c r="R25" s="40">
        <f t="shared" si="0"/>
        <v>16</v>
      </c>
      <c r="S25" s="49">
        <f t="shared" si="1"/>
        <v>0.0018518518518518517</v>
      </c>
      <c r="T25" s="24">
        <f t="shared" si="2"/>
        <v>0.6581018518518519</v>
      </c>
      <c r="U25" s="24">
        <v>0.036111111111111115</v>
      </c>
      <c r="V25" s="23">
        <v>4</v>
      </c>
      <c r="W25" s="24">
        <f t="shared" si="3"/>
        <v>0.694212962962963</v>
      </c>
      <c r="X25" s="23" t="s">
        <v>5</v>
      </c>
      <c r="Y25" s="23"/>
    </row>
    <row r="26" spans="1:25" s="22" customFormat="1" ht="20.25" customHeight="1">
      <c r="A26" s="52">
        <v>312</v>
      </c>
      <c r="B26" s="53">
        <v>0.03508796296227956</v>
      </c>
      <c r="C26" s="52">
        <v>9</v>
      </c>
      <c r="D26" s="23" t="s">
        <v>26</v>
      </c>
      <c r="E26" s="23">
        <v>312</v>
      </c>
      <c r="F26" s="22" t="s">
        <v>215</v>
      </c>
      <c r="H26" s="23" t="s">
        <v>216</v>
      </c>
      <c r="I26" s="22" t="s">
        <v>140</v>
      </c>
      <c r="J26" s="31">
        <v>0</v>
      </c>
      <c r="K26" s="31">
        <v>2</v>
      </c>
      <c r="L26" s="31">
        <v>3</v>
      </c>
      <c r="M26" s="31">
        <v>1</v>
      </c>
      <c r="N26" s="31">
        <v>2</v>
      </c>
      <c r="O26" s="31">
        <v>2</v>
      </c>
      <c r="P26" s="31">
        <v>3</v>
      </c>
      <c r="Q26" s="31">
        <v>0</v>
      </c>
      <c r="R26" s="40">
        <f t="shared" si="0"/>
        <v>13</v>
      </c>
      <c r="S26" s="49">
        <f t="shared" si="1"/>
        <v>0.002546296296296296</v>
      </c>
      <c r="T26" s="24">
        <f t="shared" si="2"/>
        <v>0.6587962962962963</v>
      </c>
      <c r="U26" s="24">
        <v>0.03625</v>
      </c>
      <c r="V26" s="23">
        <v>3</v>
      </c>
      <c r="W26" s="24">
        <f t="shared" si="3"/>
        <v>0.6950462962962963</v>
      </c>
      <c r="X26" s="23" t="s">
        <v>5</v>
      </c>
      <c r="Y26" s="23"/>
    </row>
    <row r="27" spans="3:25" s="22" customFormat="1" ht="20.25" customHeight="1">
      <c r="C27" s="44"/>
      <c r="D27" s="23" t="s">
        <v>111</v>
      </c>
      <c r="E27" s="23">
        <v>301</v>
      </c>
      <c r="F27" s="22" t="s">
        <v>167</v>
      </c>
      <c r="H27" s="23" t="s">
        <v>168</v>
      </c>
      <c r="I27" s="22" t="s">
        <v>81</v>
      </c>
      <c r="J27" s="31"/>
      <c r="K27" s="31"/>
      <c r="L27" s="31"/>
      <c r="M27" s="31"/>
      <c r="N27" s="31"/>
      <c r="O27" s="31"/>
      <c r="P27" s="31"/>
      <c r="Q27" s="31"/>
      <c r="R27" s="40"/>
      <c r="S27" s="33"/>
      <c r="T27" s="24"/>
      <c r="U27" s="24"/>
      <c r="V27" s="23"/>
      <c r="W27" s="24">
        <f t="shared" si="3"/>
        <v>0</v>
      </c>
      <c r="X27" s="23" t="s">
        <v>5</v>
      </c>
      <c r="Y27" s="23"/>
    </row>
    <row r="28" spans="10:20" ht="20.25" customHeight="1">
      <c r="J28" s="8"/>
      <c r="K28" s="8"/>
      <c r="L28" s="8"/>
      <c r="M28" s="8"/>
      <c r="N28" s="8"/>
      <c r="O28" s="8"/>
      <c r="P28" s="8"/>
      <c r="Q28" s="8"/>
      <c r="T28" s="2"/>
    </row>
    <row r="29" spans="10:20" ht="20.25" customHeight="1">
      <c r="J29" s="8"/>
      <c r="K29" s="8"/>
      <c r="L29" s="8"/>
      <c r="M29" s="8"/>
      <c r="N29" s="8"/>
      <c r="O29" s="8"/>
      <c r="P29" s="8"/>
      <c r="Q29" s="8"/>
      <c r="T29" s="2"/>
    </row>
    <row r="30" spans="10:20" ht="20.25" customHeight="1">
      <c r="J30" s="8"/>
      <c r="K30" s="8"/>
      <c r="L30" s="8"/>
      <c r="M30" s="8"/>
      <c r="N30" s="8"/>
      <c r="O30" s="8"/>
      <c r="P30" s="8"/>
      <c r="Q30" s="8"/>
      <c r="T30" s="2"/>
    </row>
    <row r="31" spans="10:20" ht="20.25" customHeight="1">
      <c r="J31" s="8"/>
      <c r="K31" s="8"/>
      <c r="L31" s="8"/>
      <c r="M31" s="8"/>
      <c r="N31" s="8"/>
      <c r="O31" s="8"/>
      <c r="P31" s="8"/>
      <c r="Q31" s="8"/>
      <c r="T31" s="2"/>
    </row>
    <row r="32" spans="10:20" ht="20.25" customHeight="1">
      <c r="J32" s="8"/>
      <c r="K32" s="8"/>
      <c r="L32" s="8"/>
      <c r="M32" s="8"/>
      <c r="N32" s="8"/>
      <c r="O32" s="8"/>
      <c r="P32" s="8"/>
      <c r="Q32" s="8"/>
      <c r="T32" s="2"/>
    </row>
    <row r="33" spans="10:20" ht="20.25" customHeight="1">
      <c r="J33" s="8"/>
      <c r="K33" s="8"/>
      <c r="L33" s="8"/>
      <c r="M33" s="8"/>
      <c r="N33" s="8"/>
      <c r="O33" s="8"/>
      <c r="P33" s="8"/>
      <c r="Q33" s="8"/>
      <c r="T33" s="2"/>
    </row>
    <row r="34" spans="10:20" ht="20.25" customHeight="1">
      <c r="J34" s="8"/>
      <c r="K34" s="8"/>
      <c r="L34" s="8"/>
      <c r="M34" s="8"/>
      <c r="N34" s="8"/>
      <c r="O34" s="8"/>
      <c r="P34" s="8"/>
      <c r="Q34" s="8"/>
      <c r="T34" s="2"/>
    </row>
    <row r="35" spans="10:20" ht="20.25" customHeight="1">
      <c r="J35" s="8"/>
      <c r="K35" s="8"/>
      <c r="L35" s="8"/>
      <c r="M35" s="8"/>
      <c r="N35" s="8"/>
      <c r="O35" s="8"/>
      <c r="P35" s="8"/>
      <c r="Q35" s="8"/>
      <c r="T35" s="2"/>
    </row>
    <row r="36" spans="10:20" ht="20.25" customHeight="1">
      <c r="J36" s="8"/>
      <c r="K36" s="8"/>
      <c r="L36" s="8"/>
      <c r="M36" s="8"/>
      <c r="N36" s="8"/>
      <c r="O36" s="8"/>
      <c r="P36" s="8"/>
      <c r="Q36" s="8"/>
      <c r="T36" s="2"/>
    </row>
    <row r="37" spans="10:20" ht="20.25" customHeight="1">
      <c r="J37" s="8"/>
      <c r="K37" s="8"/>
      <c r="L37" s="8"/>
      <c r="M37" s="8"/>
      <c r="N37" s="8"/>
      <c r="O37" s="8"/>
      <c r="P37" s="8"/>
      <c r="Q37" s="8"/>
      <c r="T37" s="2"/>
    </row>
    <row r="38" spans="10:20" ht="20.25" customHeight="1">
      <c r="J38" s="8"/>
      <c r="K38" s="8"/>
      <c r="L38" s="8"/>
      <c r="M38" s="8"/>
      <c r="N38" s="8"/>
      <c r="O38" s="8"/>
      <c r="P38" s="8"/>
      <c r="Q38" s="8"/>
      <c r="T38" s="2"/>
    </row>
    <row r="39" spans="10:20" ht="20.25" customHeight="1">
      <c r="J39" s="8"/>
      <c r="K39" s="8"/>
      <c r="L39" s="8"/>
      <c r="M39" s="8"/>
      <c r="N39" s="8"/>
      <c r="O39" s="8"/>
      <c r="P39" s="8"/>
      <c r="Q39" s="8"/>
      <c r="T39" s="2"/>
    </row>
    <row r="40" spans="10:20" ht="20.25" customHeight="1">
      <c r="J40" s="8"/>
      <c r="K40" s="8"/>
      <c r="L40" s="8"/>
      <c r="M40" s="8"/>
      <c r="N40" s="8"/>
      <c r="O40" s="8"/>
      <c r="P40" s="8"/>
      <c r="Q40" s="8"/>
      <c r="T40" s="2"/>
    </row>
    <row r="41" spans="10:20" ht="20.25" customHeight="1">
      <c r="J41" s="8"/>
      <c r="K41" s="8"/>
      <c r="L41" s="8"/>
      <c r="M41" s="8"/>
      <c r="N41" s="8"/>
      <c r="O41" s="8"/>
      <c r="P41" s="8"/>
      <c r="Q41" s="8"/>
      <c r="T41" s="2"/>
    </row>
    <row r="42" spans="10:20" ht="20.25" customHeight="1">
      <c r="J42" s="8"/>
      <c r="K42" s="8"/>
      <c r="L42" s="8"/>
      <c r="M42" s="8"/>
      <c r="N42" s="8"/>
      <c r="O42" s="8"/>
      <c r="P42" s="8"/>
      <c r="Q42" s="8"/>
      <c r="T42" s="2"/>
    </row>
    <row r="43" spans="10:20" ht="20.25" customHeight="1">
      <c r="J43" s="8"/>
      <c r="K43" s="8"/>
      <c r="L43" s="8"/>
      <c r="M43" s="8"/>
      <c r="N43" s="8"/>
      <c r="O43" s="8"/>
      <c r="P43" s="8"/>
      <c r="Q43" s="8"/>
      <c r="T43" s="2"/>
    </row>
    <row r="44" spans="10:20" ht="20.25" customHeight="1">
      <c r="J44" s="8"/>
      <c r="K44" s="8"/>
      <c r="L44" s="8"/>
      <c r="M44" s="8"/>
      <c r="N44" s="8"/>
      <c r="O44" s="8"/>
      <c r="P44" s="8"/>
      <c r="Q44" s="8"/>
      <c r="T44" s="2"/>
    </row>
    <row r="45" spans="10:20" ht="20.25" customHeight="1">
      <c r="J45" s="8"/>
      <c r="K45" s="8"/>
      <c r="L45" s="8"/>
      <c r="M45" s="8"/>
      <c r="N45" s="8"/>
      <c r="O45" s="8"/>
      <c r="P45" s="8"/>
      <c r="Q45" s="8"/>
      <c r="T45" s="2"/>
    </row>
    <row r="46" spans="10:20" ht="20.25" customHeight="1">
      <c r="J46" s="8"/>
      <c r="K46" s="8"/>
      <c r="L46" s="8"/>
      <c r="M46" s="8"/>
      <c r="N46" s="8"/>
      <c r="O46" s="8"/>
      <c r="P46" s="8"/>
      <c r="Q46" s="8"/>
      <c r="T46" s="2"/>
    </row>
    <row r="47" spans="10:20" ht="20.25" customHeight="1">
      <c r="J47" s="8"/>
      <c r="K47" s="8"/>
      <c r="L47" s="8"/>
      <c r="M47" s="8"/>
      <c r="N47" s="8"/>
      <c r="O47" s="8"/>
      <c r="P47" s="8"/>
      <c r="Q47" s="8"/>
      <c r="T47" s="2"/>
    </row>
    <row r="48" spans="10:20" ht="20.25" customHeight="1">
      <c r="J48" s="8"/>
      <c r="K48" s="8"/>
      <c r="L48" s="8"/>
      <c r="M48" s="8"/>
      <c r="N48" s="8"/>
      <c r="O48" s="8"/>
      <c r="P48" s="8"/>
      <c r="Q48" s="8"/>
      <c r="T48" s="2"/>
    </row>
    <row r="49" spans="10:20" ht="20.25" customHeight="1">
      <c r="J49" s="8"/>
      <c r="K49" s="8"/>
      <c r="L49" s="8"/>
      <c r="M49" s="8"/>
      <c r="N49" s="8"/>
      <c r="O49" s="8"/>
      <c r="P49" s="8"/>
      <c r="Q49" s="8"/>
      <c r="T49" s="2"/>
    </row>
    <row r="50" spans="10:20" ht="20.25" customHeight="1">
      <c r="J50" s="8"/>
      <c r="K50" s="8"/>
      <c r="L50" s="8"/>
      <c r="M50" s="8"/>
      <c r="N50" s="8"/>
      <c r="O50" s="8"/>
      <c r="P50" s="8"/>
      <c r="Q50" s="8"/>
      <c r="T50" s="2"/>
    </row>
    <row r="51" spans="10:20" ht="20.25" customHeight="1">
      <c r="J51" s="8"/>
      <c r="K51" s="8"/>
      <c r="L51" s="8"/>
      <c r="M51" s="8"/>
      <c r="N51" s="8"/>
      <c r="O51" s="8"/>
      <c r="P51" s="8"/>
      <c r="Q51" s="8"/>
      <c r="T51" s="2"/>
    </row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view="pageBreakPreview" zoomScale="70" zoomScaleSheetLayoutView="70" zoomScalePageLayoutView="0" workbookViewId="0" topLeftCell="A1">
      <pane xSplit="5" ySplit="10" topLeftCell="F1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24" sqref="I24"/>
    </sheetView>
  </sheetViews>
  <sheetFormatPr defaultColWidth="11.421875" defaultRowHeight="12.75" outlineLevelCol="1"/>
  <cols>
    <col min="1" max="1" width="9.00390625" style="0" hidden="1" customWidth="1"/>
    <col min="2" max="2" width="10.57421875" style="0" hidden="1" customWidth="1"/>
    <col min="3" max="3" width="7.28125" style="0" hidden="1" customWidth="1"/>
    <col min="4" max="4" width="9.28125" style="0" customWidth="1"/>
    <col min="5" max="5" width="10.140625" style="0" customWidth="1"/>
    <col min="6" max="6" width="29.140625" style="0" bestFit="1" customWidth="1"/>
    <col min="7" max="7" width="10.140625" style="0" customWidth="1"/>
    <col min="8" max="8" width="17.28125" style="4" customWidth="1"/>
    <col min="9" max="9" width="42.7109375" style="0" bestFit="1" customWidth="1"/>
    <col min="10" max="17" width="6.00390625" style="4" hidden="1" customWidth="1" outlineLevel="1"/>
    <col min="18" max="18" width="9.140625" style="4" hidden="1" customWidth="1" outlineLevel="1" collapsed="1"/>
    <col min="19" max="19" width="12.8515625" style="4" hidden="1" customWidth="1" outlineLevel="1"/>
    <col min="20" max="20" width="12.7109375" style="0" hidden="1" customWidth="1" outlineLevel="1"/>
    <col min="21" max="21" width="14.28125" style="0" customWidth="1" collapsed="1"/>
    <col min="22" max="22" width="11.00390625" style="4" customWidth="1" collapsed="1"/>
    <col min="23" max="23" width="15.421875" style="4" customWidth="1"/>
    <col min="24" max="24" width="13.7109375" style="4" bestFit="1" customWidth="1"/>
    <col min="25" max="25" width="11.421875" style="4" customWidth="1"/>
  </cols>
  <sheetData>
    <row r="1" spans="4:25" s="9" customFormat="1" ht="20.25">
      <c r="D1" s="10"/>
      <c r="E1" s="11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W1" s="10"/>
      <c r="X1" s="20">
        <v>0.00023148148148148146</v>
      </c>
      <c r="Y1" s="11"/>
    </row>
    <row r="2" spans="5:25" s="9" customFormat="1" ht="18.75">
      <c r="E2" s="12"/>
      <c r="G2" s="13"/>
      <c r="H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12"/>
      <c r="Y2" s="12"/>
    </row>
    <row r="3" spans="5:25" s="9" customFormat="1" ht="18.75">
      <c r="E3" s="12"/>
      <c r="G3" s="13"/>
      <c r="H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X3" s="12"/>
      <c r="Y3" s="12"/>
    </row>
    <row r="4" spans="5:25" s="9" customFormat="1" ht="18.75">
      <c r="E4" s="12"/>
      <c r="G4" s="14"/>
      <c r="H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X4" s="12"/>
      <c r="Y4" s="12"/>
    </row>
    <row r="5" spans="5:25" s="9" customFormat="1" ht="18.75">
      <c r="E5" s="12"/>
      <c r="G5" s="15"/>
      <c r="H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X5" s="12"/>
      <c r="Y5" s="12"/>
    </row>
    <row r="6" spans="5:25" s="9" customFormat="1" ht="18.75">
      <c r="E6" s="12"/>
      <c r="G6" s="15"/>
      <c r="H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X6" s="12"/>
      <c r="Y6" s="12"/>
    </row>
    <row r="7" spans="5:25" s="9" customFormat="1" ht="18.75">
      <c r="E7" s="12"/>
      <c r="G7" s="13" t="s">
        <v>225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X7" s="12"/>
      <c r="Y7" s="12"/>
    </row>
    <row r="8" spans="5:25" s="9" customFormat="1" ht="13.5" thickBot="1">
      <c r="E8" s="12"/>
      <c r="H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1"/>
      <c r="X8" s="12"/>
      <c r="Y8" s="12"/>
    </row>
    <row r="9" spans="5:25" s="9" customFormat="1" ht="15.75">
      <c r="E9" s="12"/>
      <c r="H9" s="12"/>
      <c r="J9" s="12"/>
      <c r="K9" s="12"/>
      <c r="L9" s="12"/>
      <c r="M9" s="12"/>
      <c r="N9" s="12"/>
      <c r="O9" s="12"/>
      <c r="P9" s="12"/>
      <c r="Q9" s="12"/>
      <c r="R9" s="12"/>
      <c r="S9" s="42" t="s">
        <v>96</v>
      </c>
      <c r="T9" s="43">
        <v>0.65625</v>
      </c>
      <c r="U9" s="12"/>
      <c r="V9" s="12"/>
      <c r="X9" s="12"/>
      <c r="Y9" s="12"/>
    </row>
    <row r="10" spans="3:26" s="3" customFormat="1" ht="19.5" customHeight="1" thickBot="1">
      <c r="C10" s="50" t="s">
        <v>7</v>
      </c>
      <c r="D10" s="5" t="s">
        <v>8</v>
      </c>
      <c r="E10" s="5" t="s">
        <v>9</v>
      </c>
      <c r="F10" s="5" t="s">
        <v>10</v>
      </c>
      <c r="G10" s="5" t="s">
        <v>45</v>
      </c>
      <c r="H10" s="5" t="s">
        <v>11</v>
      </c>
      <c r="I10" s="5" t="s">
        <v>12</v>
      </c>
      <c r="J10" s="5" t="s">
        <v>88</v>
      </c>
      <c r="K10" s="5" t="s">
        <v>89</v>
      </c>
      <c r="L10" s="5" t="s">
        <v>90</v>
      </c>
      <c r="M10" s="5" t="s">
        <v>91</v>
      </c>
      <c r="N10" s="5" t="s">
        <v>92</v>
      </c>
      <c r="O10" s="5" t="s">
        <v>93</v>
      </c>
      <c r="P10" s="5" t="s">
        <v>94</v>
      </c>
      <c r="Q10" s="5" t="s">
        <v>95</v>
      </c>
      <c r="R10" s="39" t="s">
        <v>87</v>
      </c>
      <c r="S10" s="5" t="s">
        <v>97</v>
      </c>
      <c r="T10" s="5" t="s">
        <v>98</v>
      </c>
      <c r="U10" s="5" t="s">
        <v>4</v>
      </c>
      <c r="V10" s="5" t="s">
        <v>3</v>
      </c>
      <c r="W10" s="5" t="s">
        <v>2</v>
      </c>
      <c r="X10" s="5" t="s">
        <v>0</v>
      </c>
      <c r="Y10" s="7" t="s">
        <v>1</v>
      </c>
      <c r="Z10" s="7"/>
    </row>
    <row r="11" spans="2:27" s="17" customFormat="1" ht="19.5" customHeight="1" thickBot="1">
      <c r="B11" s="16"/>
      <c r="C11" s="60"/>
      <c r="D11" s="58" t="str">
        <f>CONCATENATE($G$7," - weiblich")</f>
        <v>Ergebnisliste: Junioren XC - weiblich</v>
      </c>
      <c r="E11" s="61"/>
      <c r="F11" s="18"/>
      <c r="G11" s="18"/>
      <c r="H11" s="18"/>
      <c r="I11" s="18"/>
      <c r="J11" s="18"/>
      <c r="K11" s="18"/>
      <c r="L11" s="18"/>
      <c r="M11" s="18"/>
      <c r="N11" s="18" t="s">
        <v>5</v>
      </c>
      <c r="O11" s="18"/>
      <c r="P11" s="37"/>
      <c r="Q11" s="41">
        <v>24</v>
      </c>
      <c r="R11" s="38"/>
      <c r="S11" s="18"/>
      <c r="T11" s="18"/>
      <c r="U11" s="18"/>
      <c r="V11" s="18"/>
      <c r="W11" s="18"/>
      <c r="X11" s="18"/>
      <c r="Y11" s="18"/>
      <c r="Z11" s="19"/>
      <c r="AA11" s="19"/>
    </row>
    <row r="12" spans="1:25" s="22" customFormat="1" ht="20.25" customHeight="1">
      <c r="A12" s="52">
        <v>332</v>
      </c>
      <c r="B12" s="53">
        <v>0.032322569444659166</v>
      </c>
      <c r="C12" s="52">
        <v>2</v>
      </c>
      <c r="D12" s="23" t="s">
        <v>17</v>
      </c>
      <c r="E12" s="23">
        <v>381</v>
      </c>
      <c r="F12" s="22" t="s">
        <v>226</v>
      </c>
      <c r="G12" s="23"/>
      <c r="H12" s="23" t="s">
        <v>227</v>
      </c>
      <c r="I12" s="22" t="s">
        <v>228</v>
      </c>
      <c r="J12" s="24">
        <v>0.048465856481925584</v>
      </c>
      <c r="K12" s="23">
        <v>4</v>
      </c>
      <c r="L12" s="24"/>
      <c r="M12" s="23"/>
      <c r="N12" s="23" t="s">
        <v>5</v>
      </c>
      <c r="O12" s="31"/>
      <c r="P12" s="31"/>
      <c r="Q12" s="31"/>
      <c r="R12" s="40"/>
      <c r="S12" s="33"/>
      <c r="T12" s="24"/>
      <c r="U12" s="24">
        <v>0.048465856481925584</v>
      </c>
      <c r="V12" s="23">
        <v>4</v>
      </c>
      <c r="W12" s="24"/>
      <c r="X12" s="23"/>
      <c r="Y12" s="23"/>
    </row>
    <row r="13" spans="1:25" s="22" customFormat="1" ht="20.25" customHeight="1">
      <c r="A13" s="52">
        <v>331</v>
      </c>
      <c r="B13" s="53">
        <v>0.04017442129406845</v>
      </c>
      <c r="C13" s="52">
        <v>13</v>
      </c>
      <c r="D13" s="58" t="str">
        <f>CONCATENATE($G$7," - männlich")</f>
        <v>Ergebnisliste: Junioren XC - männlich</v>
      </c>
      <c r="E13" s="18"/>
      <c r="F13" s="18"/>
      <c r="G13" s="18"/>
      <c r="H13" s="18"/>
      <c r="I13" s="18"/>
      <c r="J13" s="17"/>
      <c r="K13" s="17"/>
      <c r="L13" s="24"/>
      <c r="M13" s="23"/>
      <c r="N13" s="23"/>
      <c r="O13" s="31"/>
      <c r="P13" s="31"/>
      <c r="Q13" s="31"/>
      <c r="R13" s="40"/>
      <c r="S13" s="33"/>
      <c r="T13" s="24"/>
      <c r="U13" s="18"/>
      <c r="V13" s="18"/>
      <c r="W13" s="24"/>
      <c r="X13" s="23"/>
      <c r="Y13" s="23"/>
    </row>
    <row r="14" spans="1:25" s="22" customFormat="1" ht="20.25" customHeight="1">
      <c r="A14" s="52">
        <v>334</v>
      </c>
      <c r="B14" s="53">
        <v>0.03306064815114951</v>
      </c>
      <c r="C14" s="52">
        <v>3</v>
      </c>
      <c r="D14" s="23" t="s">
        <v>17</v>
      </c>
      <c r="E14" s="23">
        <v>352</v>
      </c>
      <c r="F14" s="22" t="s">
        <v>229</v>
      </c>
      <c r="G14" s="23">
        <v>1997</v>
      </c>
      <c r="H14" s="23"/>
      <c r="I14" s="22" t="s">
        <v>230</v>
      </c>
      <c r="J14" s="24">
        <v>0.043361342592106666</v>
      </c>
      <c r="K14" s="23">
        <v>6</v>
      </c>
      <c r="L14" s="24"/>
      <c r="M14" s="23" t="s">
        <v>5</v>
      </c>
      <c r="N14" s="23"/>
      <c r="O14" s="31"/>
      <c r="P14" s="31"/>
      <c r="Q14" s="31"/>
      <c r="R14" s="40"/>
      <c r="S14" s="49"/>
      <c r="T14" s="24"/>
      <c r="U14" s="24">
        <v>0.043361342592106666</v>
      </c>
      <c r="V14" s="23">
        <v>6</v>
      </c>
      <c r="W14" s="24"/>
      <c r="X14" s="23"/>
      <c r="Y14" s="23"/>
    </row>
    <row r="15" spans="1:25" s="22" customFormat="1" ht="20.25" customHeight="1" thickBot="1">
      <c r="A15" s="52"/>
      <c r="B15" s="53"/>
      <c r="C15" s="52"/>
      <c r="D15" s="23" t="s">
        <v>18</v>
      </c>
      <c r="E15" s="23">
        <v>351</v>
      </c>
      <c r="F15" s="22" t="s">
        <v>231</v>
      </c>
      <c r="G15" s="23"/>
      <c r="H15" s="23" t="s">
        <v>232</v>
      </c>
      <c r="I15" s="22" t="s">
        <v>228</v>
      </c>
      <c r="J15" s="24">
        <v>0.0434737268515164</v>
      </c>
      <c r="K15" s="23">
        <v>5</v>
      </c>
      <c r="L15" s="24"/>
      <c r="M15" s="23" t="s">
        <v>5</v>
      </c>
      <c r="N15" s="23"/>
      <c r="O15" s="31"/>
      <c r="P15" s="31"/>
      <c r="Q15" s="31"/>
      <c r="R15" s="40"/>
      <c r="S15" s="49"/>
      <c r="T15" s="24"/>
      <c r="U15" s="24">
        <v>0.0434737268515164</v>
      </c>
      <c r="V15" s="23">
        <v>5</v>
      </c>
      <c r="W15" s="24"/>
      <c r="X15" s="23"/>
      <c r="Y15" s="23"/>
    </row>
    <row r="16" spans="1:28" s="17" customFormat="1" ht="19.5" customHeight="1" thickBot="1">
      <c r="A16" s="51"/>
      <c r="B16" s="51"/>
      <c r="C16" s="16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R16" s="65"/>
      <c r="S16" s="66"/>
      <c r="T16" s="63"/>
      <c r="U16" s="63"/>
      <c r="V16" s="63"/>
      <c r="W16" s="18"/>
      <c r="X16" s="18"/>
      <c r="Y16" s="18"/>
      <c r="Z16" s="18"/>
      <c r="AA16" s="19"/>
      <c r="AB16" s="19"/>
    </row>
    <row r="17" spans="1:25" s="22" customFormat="1" ht="20.25" customHeight="1">
      <c r="A17" s="52">
        <v>306</v>
      </c>
      <c r="B17" s="53">
        <v>0.03200543981802184</v>
      </c>
      <c r="C17" s="52">
        <v>1</v>
      </c>
      <c r="D17" s="23"/>
      <c r="E17" s="23"/>
      <c r="H17" s="23"/>
      <c r="J17" s="31"/>
      <c r="K17" s="31"/>
      <c r="L17" s="31"/>
      <c r="M17" s="31"/>
      <c r="N17" s="31"/>
      <c r="O17" s="31"/>
      <c r="P17" s="31"/>
      <c r="Q17" s="31"/>
      <c r="R17" s="31"/>
      <c r="S17" s="33"/>
      <c r="T17" s="24"/>
      <c r="U17" s="24"/>
      <c r="V17" s="23"/>
      <c r="W17" s="24"/>
      <c r="X17" s="23"/>
      <c r="Y17" s="23"/>
    </row>
    <row r="18" spans="1:25" s="22" customFormat="1" ht="20.25" customHeight="1">
      <c r="A18" s="52">
        <v>302</v>
      </c>
      <c r="B18" s="53">
        <v>0.03354884259169921</v>
      </c>
      <c r="C18" s="52">
        <v>4</v>
      </c>
      <c r="D18" s="23"/>
      <c r="E18" s="23"/>
      <c r="H18" s="23"/>
      <c r="J18" s="31"/>
      <c r="K18" s="31"/>
      <c r="L18" s="31"/>
      <c r="M18" s="31"/>
      <c r="N18" s="31"/>
      <c r="O18" s="31"/>
      <c r="P18" s="31"/>
      <c r="Q18" s="31"/>
      <c r="R18" s="31"/>
      <c r="S18" s="33"/>
      <c r="T18" s="24"/>
      <c r="U18" s="24"/>
      <c r="V18" s="23"/>
      <c r="W18" s="24"/>
      <c r="X18" s="23"/>
      <c r="Y18" s="23"/>
    </row>
    <row r="19" spans="1:25" s="22" customFormat="1" ht="20.25" customHeight="1">
      <c r="A19" s="52">
        <v>310</v>
      </c>
      <c r="B19" s="53">
        <v>0.03374004629586125</v>
      </c>
      <c r="C19" s="52">
        <v>5</v>
      </c>
      <c r="D19" s="23"/>
      <c r="E19" s="23"/>
      <c r="H19" s="23"/>
      <c r="J19" s="31"/>
      <c r="K19" s="31"/>
      <c r="L19" s="31"/>
      <c r="M19" s="31"/>
      <c r="N19" s="31"/>
      <c r="O19" s="31"/>
      <c r="P19" s="31"/>
      <c r="Q19" s="31"/>
      <c r="R19" s="31"/>
      <c r="S19" s="33"/>
      <c r="T19" s="24"/>
      <c r="U19" s="24"/>
      <c r="V19" s="23"/>
      <c r="W19" s="24"/>
      <c r="X19" s="23"/>
      <c r="Y19" s="23"/>
    </row>
    <row r="20" spans="1:28" s="17" customFormat="1" ht="20.25" customHeight="1">
      <c r="A20" s="52">
        <v>305</v>
      </c>
      <c r="B20" s="53">
        <v>0.034555324076791294</v>
      </c>
      <c r="C20" s="52">
        <v>7</v>
      </c>
      <c r="D20" s="23"/>
      <c r="E20" s="23"/>
      <c r="F20" s="22"/>
      <c r="G20" s="22"/>
      <c r="H20" s="23"/>
      <c r="I20" s="22"/>
      <c r="J20" s="31"/>
      <c r="K20" s="31"/>
      <c r="L20" s="31"/>
      <c r="M20" s="31"/>
      <c r="N20" s="31"/>
      <c r="O20" s="31"/>
      <c r="P20" s="31"/>
      <c r="Q20" s="31"/>
      <c r="R20" s="40"/>
      <c r="S20" s="33"/>
      <c r="T20" s="24"/>
      <c r="U20" s="24"/>
      <c r="V20" s="23"/>
      <c r="W20" s="24"/>
      <c r="X20" s="18"/>
      <c r="Y20" s="18"/>
      <c r="Z20" s="18"/>
      <c r="AA20" s="19"/>
      <c r="AB20" s="19"/>
    </row>
    <row r="21" spans="1:25" s="22" customFormat="1" ht="20.25" customHeight="1">
      <c r="A21" s="52">
        <v>311</v>
      </c>
      <c r="B21" s="53">
        <v>0.035033217594900634</v>
      </c>
      <c r="C21" s="52">
        <v>8</v>
      </c>
      <c r="D21" s="23"/>
      <c r="E21" s="23"/>
      <c r="H21" s="23"/>
      <c r="J21" s="31"/>
      <c r="K21" s="31"/>
      <c r="L21" s="31"/>
      <c r="M21" s="31"/>
      <c r="N21" s="31"/>
      <c r="O21" s="31"/>
      <c r="P21" s="31"/>
      <c r="Q21" s="31"/>
      <c r="R21" s="40"/>
      <c r="S21" s="33"/>
      <c r="T21" s="24"/>
      <c r="U21" s="24"/>
      <c r="V21" s="23"/>
      <c r="W21" s="24"/>
      <c r="X21" s="23"/>
      <c r="Y21" s="23"/>
    </row>
    <row r="22" spans="1:25" s="22" customFormat="1" ht="20.25" customHeight="1">
      <c r="A22" s="52">
        <v>303</v>
      </c>
      <c r="B22" s="53">
        <v>0.03606261574168457</v>
      </c>
      <c r="C22" s="52">
        <v>11</v>
      </c>
      <c r="D22" s="23"/>
      <c r="E22" s="23"/>
      <c r="H22" s="23"/>
      <c r="J22" s="31"/>
      <c r="K22" s="31"/>
      <c r="L22" s="31"/>
      <c r="M22" s="31"/>
      <c r="N22" s="31"/>
      <c r="O22" s="31"/>
      <c r="P22" s="31"/>
      <c r="Q22" s="31"/>
      <c r="R22" s="40"/>
      <c r="S22" s="33"/>
      <c r="T22" s="24"/>
      <c r="U22" s="24"/>
      <c r="V22" s="23"/>
      <c r="W22" s="24"/>
      <c r="X22" s="23"/>
      <c r="Y22" s="23"/>
    </row>
    <row r="23" spans="1:25" s="22" customFormat="1" ht="20.25" customHeight="1">
      <c r="A23" s="52">
        <v>309</v>
      </c>
      <c r="B23" s="53">
        <v>0.03671886574011296</v>
      </c>
      <c r="C23" s="52">
        <v>12</v>
      </c>
      <c r="D23" s="23"/>
      <c r="E23" s="23"/>
      <c r="H23" s="23"/>
      <c r="J23" s="31"/>
      <c r="K23" s="31"/>
      <c r="L23" s="31"/>
      <c r="M23" s="31"/>
      <c r="N23" s="31"/>
      <c r="O23" s="31"/>
      <c r="P23" s="31"/>
      <c r="Q23" s="31"/>
      <c r="R23" s="40"/>
      <c r="S23" s="33"/>
      <c r="T23" s="24"/>
      <c r="U23" s="24"/>
      <c r="V23" s="23"/>
      <c r="W23" s="24"/>
      <c r="X23" s="23"/>
      <c r="Y23" s="23"/>
    </row>
    <row r="24" spans="1:25" s="22" customFormat="1" ht="20.25" customHeight="1">
      <c r="A24" s="52">
        <v>308</v>
      </c>
      <c r="B24" s="53">
        <v>0.034411574073601514</v>
      </c>
      <c r="C24" s="52">
        <v>6</v>
      </c>
      <c r="D24" s="23"/>
      <c r="E24" s="23"/>
      <c r="H24" s="23"/>
      <c r="J24" s="31"/>
      <c r="K24" s="31"/>
      <c r="L24" s="31"/>
      <c r="M24" s="31"/>
      <c r="N24" s="31"/>
      <c r="O24" s="31"/>
      <c r="P24" s="31"/>
      <c r="Q24" s="31"/>
      <c r="R24" s="40"/>
      <c r="S24" s="33"/>
      <c r="T24" s="24"/>
      <c r="U24" s="24"/>
      <c r="V24" s="23"/>
      <c r="W24" s="24"/>
      <c r="X24" s="23"/>
      <c r="Y24" s="23"/>
    </row>
    <row r="25" spans="1:25" s="22" customFormat="1" ht="20.25" customHeight="1">
      <c r="A25" s="52">
        <v>304</v>
      </c>
      <c r="B25" s="53">
        <v>0.0356454861102975</v>
      </c>
      <c r="C25" s="52">
        <v>10</v>
      </c>
      <c r="D25" s="23"/>
      <c r="E25" s="23"/>
      <c r="H25" s="23"/>
      <c r="J25" s="31"/>
      <c r="K25" s="31"/>
      <c r="L25" s="31"/>
      <c r="M25" s="31"/>
      <c r="N25" s="31"/>
      <c r="O25" s="31"/>
      <c r="P25" s="31"/>
      <c r="Q25" s="31"/>
      <c r="R25" s="40"/>
      <c r="S25" s="49"/>
      <c r="T25" s="24"/>
      <c r="U25" s="24"/>
      <c r="V25" s="23"/>
      <c r="W25" s="24"/>
      <c r="X25" s="23"/>
      <c r="Y25" s="23"/>
    </row>
    <row r="26" spans="1:25" s="22" customFormat="1" ht="20.25" customHeight="1">
      <c r="A26" s="52">
        <v>312</v>
      </c>
      <c r="B26" s="53">
        <v>0.03508796296227956</v>
      </c>
      <c r="C26" s="52">
        <v>9</v>
      </c>
      <c r="D26" s="23"/>
      <c r="E26" s="23"/>
      <c r="H26" s="23"/>
      <c r="J26" s="31"/>
      <c r="K26" s="31"/>
      <c r="L26" s="31"/>
      <c r="M26" s="31"/>
      <c r="N26" s="31"/>
      <c r="O26" s="31"/>
      <c r="P26" s="31"/>
      <c r="Q26" s="31"/>
      <c r="R26" s="40"/>
      <c r="S26" s="49"/>
      <c r="T26" s="24"/>
      <c r="U26" s="24"/>
      <c r="V26" s="23"/>
      <c r="W26" s="24"/>
      <c r="X26" s="23"/>
      <c r="Y26" s="23"/>
    </row>
    <row r="27" spans="3:25" s="22" customFormat="1" ht="20.25" customHeight="1">
      <c r="C27" s="44"/>
      <c r="D27" s="23"/>
      <c r="E27" s="23"/>
      <c r="H27" s="23"/>
      <c r="J27" s="31"/>
      <c r="K27" s="31"/>
      <c r="L27" s="31"/>
      <c r="M27" s="31"/>
      <c r="N27" s="31"/>
      <c r="O27" s="31"/>
      <c r="P27" s="31"/>
      <c r="Q27" s="31"/>
      <c r="R27" s="40"/>
      <c r="S27" s="33"/>
      <c r="T27" s="24"/>
      <c r="U27" s="24"/>
      <c r="V27" s="23"/>
      <c r="W27" s="24"/>
      <c r="X27" s="23"/>
      <c r="Y27" s="23"/>
    </row>
    <row r="28" spans="10:20" ht="20.25" customHeight="1">
      <c r="J28" s="8"/>
      <c r="K28" s="8"/>
      <c r="L28" s="8"/>
      <c r="M28" s="8"/>
      <c r="N28" s="8"/>
      <c r="O28" s="8"/>
      <c r="P28" s="8"/>
      <c r="Q28" s="8"/>
      <c r="T28" s="2"/>
    </row>
    <row r="29" spans="10:20" ht="20.25" customHeight="1">
      <c r="J29" s="8"/>
      <c r="K29" s="8"/>
      <c r="L29" s="8"/>
      <c r="M29" s="8"/>
      <c r="N29" s="8"/>
      <c r="O29" s="8"/>
      <c r="P29" s="8"/>
      <c r="Q29" s="8"/>
      <c r="T29" s="2"/>
    </row>
    <row r="30" spans="10:20" ht="20.25" customHeight="1">
      <c r="J30" s="8"/>
      <c r="K30" s="8"/>
      <c r="L30" s="8"/>
      <c r="M30" s="8"/>
      <c r="N30" s="8"/>
      <c r="O30" s="8"/>
      <c r="P30" s="8"/>
      <c r="Q30" s="8"/>
      <c r="T30" s="2"/>
    </row>
    <row r="31" spans="10:20" ht="20.25" customHeight="1">
      <c r="J31" s="8"/>
      <c r="K31" s="8"/>
      <c r="L31" s="8"/>
      <c r="M31" s="8"/>
      <c r="N31" s="8"/>
      <c r="O31" s="8"/>
      <c r="P31" s="8"/>
      <c r="Q31" s="8"/>
      <c r="T31" s="2"/>
    </row>
    <row r="32" spans="10:20" ht="20.25" customHeight="1">
      <c r="J32" s="8"/>
      <c r="K32" s="8"/>
      <c r="L32" s="8"/>
      <c r="M32" s="8"/>
      <c r="N32" s="8"/>
      <c r="O32" s="8"/>
      <c r="P32" s="8"/>
      <c r="Q32" s="8"/>
      <c r="T32" s="2"/>
    </row>
    <row r="33" spans="10:20" ht="20.25" customHeight="1">
      <c r="J33" s="8"/>
      <c r="K33" s="8"/>
      <c r="L33" s="8"/>
      <c r="M33" s="8"/>
      <c r="N33" s="8"/>
      <c r="O33" s="8"/>
      <c r="P33" s="8"/>
      <c r="Q33" s="8"/>
      <c r="T33" s="2"/>
    </row>
    <row r="34" spans="10:20" ht="20.25" customHeight="1">
      <c r="J34" s="8"/>
      <c r="K34" s="8"/>
      <c r="L34" s="8"/>
      <c r="M34" s="8"/>
      <c r="N34" s="8"/>
      <c r="O34" s="8"/>
      <c r="P34" s="8"/>
      <c r="Q34" s="8"/>
      <c r="T34" s="2"/>
    </row>
    <row r="35" spans="10:20" ht="20.25" customHeight="1">
      <c r="J35" s="8"/>
      <c r="K35" s="8"/>
      <c r="L35" s="8"/>
      <c r="M35" s="8"/>
      <c r="N35" s="8"/>
      <c r="O35" s="8"/>
      <c r="P35" s="8"/>
      <c r="Q35" s="8"/>
      <c r="T35" s="2"/>
    </row>
    <row r="36" spans="10:20" ht="20.25" customHeight="1">
      <c r="J36" s="8"/>
      <c r="K36" s="8"/>
      <c r="L36" s="8"/>
      <c r="M36" s="8"/>
      <c r="N36" s="8"/>
      <c r="O36" s="8"/>
      <c r="P36" s="8"/>
      <c r="Q36" s="8"/>
      <c r="T36" s="2"/>
    </row>
    <row r="37" spans="10:20" ht="20.25" customHeight="1">
      <c r="J37" s="8"/>
      <c r="K37" s="8"/>
      <c r="L37" s="8"/>
      <c r="M37" s="8"/>
      <c r="N37" s="8"/>
      <c r="O37" s="8"/>
      <c r="P37" s="8"/>
      <c r="Q37" s="8"/>
      <c r="T37" s="2"/>
    </row>
    <row r="38" spans="10:20" ht="20.25" customHeight="1">
      <c r="J38" s="8"/>
      <c r="K38" s="8"/>
      <c r="L38" s="8"/>
      <c r="M38" s="8"/>
      <c r="N38" s="8"/>
      <c r="O38" s="8"/>
      <c r="P38" s="8"/>
      <c r="Q38" s="8"/>
      <c r="T38" s="2"/>
    </row>
    <row r="39" spans="10:20" ht="20.25" customHeight="1">
      <c r="J39" s="8"/>
      <c r="K39" s="8"/>
      <c r="L39" s="8"/>
      <c r="M39" s="8"/>
      <c r="N39" s="8"/>
      <c r="O39" s="8"/>
      <c r="P39" s="8"/>
      <c r="Q39" s="8"/>
      <c r="T39" s="2"/>
    </row>
    <row r="40" spans="10:20" ht="20.25" customHeight="1">
      <c r="J40" s="8"/>
      <c r="K40" s="8"/>
      <c r="L40" s="8"/>
      <c r="M40" s="8"/>
      <c r="N40" s="8"/>
      <c r="O40" s="8"/>
      <c r="P40" s="8"/>
      <c r="Q40" s="8"/>
      <c r="T40" s="2"/>
    </row>
    <row r="41" spans="10:20" ht="20.25" customHeight="1">
      <c r="J41" s="8"/>
      <c r="K41" s="8"/>
      <c r="L41" s="8"/>
      <c r="M41" s="8"/>
      <c r="N41" s="8"/>
      <c r="O41" s="8"/>
      <c r="P41" s="8"/>
      <c r="Q41" s="8"/>
      <c r="T41" s="2"/>
    </row>
    <row r="42" spans="10:20" ht="20.25" customHeight="1">
      <c r="J42" s="8"/>
      <c r="K42" s="8"/>
      <c r="L42" s="8"/>
      <c r="M42" s="8"/>
      <c r="N42" s="8"/>
      <c r="O42" s="8"/>
      <c r="P42" s="8"/>
      <c r="Q42" s="8"/>
      <c r="T42" s="2"/>
    </row>
    <row r="43" spans="10:20" ht="20.25" customHeight="1">
      <c r="J43" s="8"/>
      <c r="K43" s="8"/>
      <c r="L43" s="8"/>
      <c r="M43" s="8"/>
      <c r="N43" s="8"/>
      <c r="O43" s="8"/>
      <c r="P43" s="8"/>
      <c r="Q43" s="8"/>
      <c r="T43" s="2"/>
    </row>
    <row r="44" spans="10:20" ht="20.25" customHeight="1">
      <c r="J44" s="8"/>
      <c r="K44" s="8"/>
      <c r="L44" s="8"/>
      <c r="M44" s="8"/>
      <c r="N44" s="8"/>
      <c r="O44" s="8"/>
      <c r="P44" s="8"/>
      <c r="Q44" s="8"/>
      <c r="T44" s="2"/>
    </row>
    <row r="45" spans="10:20" ht="20.25" customHeight="1">
      <c r="J45" s="8"/>
      <c r="K45" s="8"/>
      <c r="L45" s="8"/>
      <c r="M45" s="8"/>
      <c r="N45" s="8"/>
      <c r="O45" s="8"/>
      <c r="P45" s="8"/>
      <c r="Q45" s="8"/>
      <c r="T45" s="2"/>
    </row>
    <row r="46" spans="10:20" ht="20.25" customHeight="1">
      <c r="J46" s="8"/>
      <c r="K46" s="8"/>
      <c r="L46" s="8"/>
      <c r="M46" s="8"/>
      <c r="N46" s="8"/>
      <c r="O46" s="8"/>
      <c r="P46" s="8"/>
      <c r="Q46" s="8"/>
      <c r="T46" s="2"/>
    </row>
    <row r="47" spans="10:20" ht="20.25" customHeight="1">
      <c r="J47" s="8"/>
      <c r="K47" s="8"/>
      <c r="L47" s="8"/>
      <c r="M47" s="8"/>
      <c r="N47" s="8"/>
      <c r="O47" s="8"/>
      <c r="P47" s="8"/>
      <c r="Q47" s="8"/>
      <c r="T47" s="2"/>
    </row>
    <row r="48" spans="10:20" ht="20.25" customHeight="1">
      <c r="J48" s="8"/>
      <c r="K48" s="8"/>
      <c r="L48" s="8"/>
      <c r="M48" s="8"/>
      <c r="N48" s="8"/>
      <c r="O48" s="8"/>
      <c r="P48" s="8"/>
      <c r="Q48" s="8"/>
      <c r="T48" s="2"/>
    </row>
    <row r="49" spans="10:20" ht="20.25" customHeight="1">
      <c r="J49" s="8"/>
      <c r="K49" s="8"/>
      <c r="L49" s="8"/>
      <c r="M49" s="8"/>
      <c r="N49" s="8"/>
      <c r="O49" s="8"/>
      <c r="P49" s="8"/>
      <c r="Q49" s="8"/>
      <c r="T49" s="2"/>
    </row>
    <row r="50" spans="10:20" ht="20.25" customHeight="1">
      <c r="J50" s="8"/>
      <c r="K50" s="8"/>
      <c r="L50" s="8"/>
      <c r="M50" s="8"/>
      <c r="N50" s="8"/>
      <c r="O50" s="8"/>
      <c r="P50" s="8"/>
      <c r="Q50" s="8"/>
      <c r="T50" s="2"/>
    </row>
    <row r="51" spans="10:20" ht="20.25" customHeight="1">
      <c r="J51" s="8"/>
      <c r="K51" s="8"/>
      <c r="L51" s="8"/>
      <c r="M51" s="8"/>
      <c r="N51" s="8"/>
      <c r="O51" s="8"/>
      <c r="P51" s="8"/>
      <c r="Q51" s="8"/>
      <c r="T51" s="2"/>
    </row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Baueregger</dc:creator>
  <cp:keywords/>
  <dc:description/>
  <cp:lastModifiedBy>ismail - [2010]</cp:lastModifiedBy>
  <cp:lastPrinted>2014-08-02T15:37:35Z</cp:lastPrinted>
  <dcterms:created xsi:type="dcterms:W3CDTF">2011-07-30T17:18:39Z</dcterms:created>
  <dcterms:modified xsi:type="dcterms:W3CDTF">2014-08-03T18:07:49Z</dcterms:modified>
  <cp:category/>
  <cp:version/>
  <cp:contentType/>
  <cp:contentStatus/>
</cp:coreProperties>
</file>